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wel\Desktop\2024 druki\"/>
    </mc:Choice>
  </mc:AlternateContent>
  <xr:revisionPtr revIDLastSave="0" documentId="13_ncr:1_{090B0CE0-B022-4897-A95F-C611893EE759}" xr6:coauthVersionLast="47" xr6:coauthVersionMax="47" xr10:uidLastSave="{00000000-0000-0000-0000-000000000000}"/>
  <bookViews>
    <workbookView xWindow="19090" yWindow="-110" windowWidth="38620" windowHeight="21100" tabRatio="788" firstSheet="1" activeTab="1" xr2:uid="{00000000-000D-0000-FFFF-FFFF00000000}"/>
  </bookViews>
  <sheets>
    <sheet name="slownie" sheetId="14" state="hidden" r:id="rId1"/>
    <sheet name="1 Preliminarz KWM" sheetId="2" r:id="rId2"/>
    <sheet name="2 Spis zawodników - planowanych" sheetId="3" r:id="rId3"/>
    <sheet name="3 Program cz. 1" sheetId="5" r:id="rId4"/>
    <sheet name="4 Program cz. 2" sheetId="6" r:id="rId5"/>
    <sheet name="5 Uwagi organizacyjne" sheetId="1" r:id="rId6"/>
    <sheet name="6 Obecność na treningu" sheetId="4" r:id="rId7"/>
    <sheet name="7 Wyniki sprawdzianów i testów" sheetId="10" r:id="rId8"/>
    <sheet name="8 Regulamin" sheetId="7" r:id="rId9"/>
    <sheet name="9 Program zajec" sheetId="11" r:id="rId10"/>
    <sheet name="10 Dziennik zajec" sheetId="12" r:id="rId11"/>
    <sheet name="11 Podsumowanie" sheetId="13" r:id="rId12"/>
    <sheet name="12 Potwierdzenie udziału" sheetId="8" r:id="rId13"/>
    <sheet name="13 Zestawienie kosztów" sheetId="9" r:id="rId14"/>
  </sheets>
  <definedNames>
    <definedName name="_xlnm.Print_Area" localSheetId="1">'1 Preliminarz KWM'!$A$1:$L$43</definedName>
    <definedName name="_xlnm.Print_Area" localSheetId="10">'10 Dziennik zajec'!$A$1:$D$112</definedName>
    <definedName name="_xlnm.Print_Area" localSheetId="12">'12 Potwierdzenie udziału'!$A$1:$J$177</definedName>
    <definedName name="_xlnm.Print_Area" localSheetId="13">'13 Zestawienie kosztów'!$A$1:$P$70</definedName>
    <definedName name="_xlnm.Print_Area" localSheetId="2">'2 Spis zawodników - planowanych'!$A$1:$Z$122</definedName>
    <definedName name="_xlnm.Print_Area" localSheetId="3">'3 Program cz. 1'!$A$1:$I$54</definedName>
    <definedName name="_xlnm.Print_Area" localSheetId="4">'4 Program cz. 2'!$A$1:$H$54</definedName>
    <definedName name="_xlnm.Print_Area" localSheetId="5">'5 Uwagi organizacyjne'!$A$1:$O$45</definedName>
    <definedName name="_xlnm.Print_Area" localSheetId="6">'6 Obecność na treningu'!$A$1:$AZ$132</definedName>
    <definedName name="_xlnm.Print_Area" localSheetId="7">'7 Wyniki sprawdzianów i testów'!$A$1:$X$132</definedName>
    <definedName name="_xlnm.Print_Area" localSheetId="8">'8 Regulamin'!$A$1:$AG$33</definedName>
    <definedName name="_xlnm.Print_Area" localSheetId="9">'9 Program zajec'!$A$1:$B$49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2" l="1"/>
  <c r="F16" i="2"/>
  <c r="S11" i="2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4" i="7"/>
  <c r="V27" i="7"/>
  <c r="V28" i="7"/>
  <c r="V29" i="7"/>
  <c r="V30" i="7"/>
  <c r="V31" i="7"/>
  <c r="V32" i="7"/>
  <c r="V33" i="7"/>
  <c r="V26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4" i="7"/>
  <c r="P27" i="7"/>
  <c r="P28" i="7"/>
  <c r="P29" i="7"/>
  <c r="P30" i="7"/>
  <c r="P31" i="7"/>
  <c r="P32" i="7"/>
  <c r="P33" i="7"/>
  <c r="P26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4" i="7"/>
  <c r="J27" i="7"/>
  <c r="J28" i="7"/>
  <c r="J29" i="7"/>
  <c r="J30" i="7"/>
  <c r="J31" i="7"/>
  <c r="J32" i="7"/>
  <c r="J33" i="7"/>
  <c r="J26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4" i="7"/>
  <c r="B33" i="7"/>
  <c r="B32" i="7"/>
  <c r="B31" i="7"/>
  <c r="B30" i="7"/>
  <c r="B29" i="7"/>
  <c r="B28" i="7"/>
  <c r="B27" i="7"/>
  <c r="B26" i="7"/>
  <c r="I6" i="1"/>
  <c r="N18" i="9"/>
  <c r="N37" i="9" l="1"/>
  <c r="L38" i="9"/>
  <c r="O38" i="9"/>
  <c r="O37" i="9"/>
  <c r="B36" i="9" l="1"/>
  <c r="B35" i="9"/>
  <c r="M36" i="9"/>
  <c r="M35" i="9"/>
  <c r="M34" i="9"/>
  <c r="M33" i="9"/>
  <c r="M32" i="9"/>
  <c r="M30" i="9"/>
  <c r="L30" i="9"/>
  <c r="M29" i="9"/>
  <c r="L29" i="9"/>
  <c r="M28" i="9"/>
  <c r="L28" i="9"/>
  <c r="M26" i="9"/>
  <c r="L26" i="9"/>
  <c r="M25" i="9"/>
  <c r="L25" i="9"/>
  <c r="M24" i="9"/>
  <c r="L24" i="9"/>
  <c r="M23" i="9"/>
  <c r="L23" i="9"/>
  <c r="M22" i="9"/>
  <c r="L22" i="9"/>
  <c r="L37" i="9" s="1"/>
  <c r="K37" i="9" s="1"/>
  <c r="P37" i="9"/>
  <c r="N30" i="9"/>
  <c r="N22" i="9"/>
  <c r="K30" i="9" l="1"/>
  <c r="S30" i="9" s="1"/>
  <c r="M37" i="9"/>
  <c r="K22" i="9"/>
  <c r="I26" i="2"/>
  <c r="I27" i="2"/>
  <c r="I28" i="2"/>
  <c r="I29" i="2"/>
  <c r="I25" i="2"/>
  <c r="I15" i="2"/>
  <c r="I16" i="2"/>
  <c r="I17" i="2"/>
  <c r="I18" i="2"/>
  <c r="I19" i="2"/>
  <c r="I20" i="2"/>
  <c r="I21" i="2"/>
  <c r="I22" i="2"/>
  <c r="I23" i="2"/>
  <c r="I14" i="2"/>
  <c r="N3" i="14"/>
  <c r="J3" i="14"/>
  <c r="G3" i="14"/>
  <c r="J30" i="2" l="1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46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02" i="8"/>
  <c r="C79" i="8"/>
  <c r="C80" i="8"/>
  <c r="C81" i="8"/>
  <c r="C82" i="8"/>
  <c r="C83" i="8"/>
  <c r="C84" i="8"/>
  <c r="C85" i="8"/>
  <c r="C86" i="8"/>
  <c r="C87" i="8"/>
  <c r="C7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58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14" i="8"/>
  <c r="B114" i="4"/>
  <c r="C114" i="4"/>
  <c r="D114" i="4"/>
  <c r="E114" i="4"/>
  <c r="B115" i="4"/>
  <c r="C115" i="4"/>
  <c r="D115" i="4"/>
  <c r="E115" i="4"/>
  <c r="B116" i="4"/>
  <c r="C116" i="4"/>
  <c r="D116" i="4"/>
  <c r="E116" i="4"/>
  <c r="B117" i="4"/>
  <c r="C117" i="4"/>
  <c r="D117" i="4"/>
  <c r="E117" i="4"/>
  <c r="B118" i="4"/>
  <c r="C118" i="4"/>
  <c r="D118" i="4"/>
  <c r="E118" i="4"/>
  <c r="B119" i="4"/>
  <c r="C119" i="4"/>
  <c r="D119" i="4"/>
  <c r="E119" i="4"/>
  <c r="B120" i="4"/>
  <c r="C120" i="4"/>
  <c r="D120" i="4"/>
  <c r="E120" i="4"/>
  <c r="B121" i="4"/>
  <c r="C121" i="4"/>
  <c r="D121" i="4"/>
  <c r="E121" i="4"/>
  <c r="B122" i="4"/>
  <c r="C122" i="4"/>
  <c r="D122" i="4"/>
  <c r="E122" i="4"/>
  <c r="B123" i="4"/>
  <c r="C123" i="4"/>
  <c r="D123" i="4"/>
  <c r="E123" i="4"/>
  <c r="B124" i="4"/>
  <c r="C124" i="4"/>
  <c r="D124" i="4"/>
  <c r="E124" i="4"/>
  <c r="B125" i="4"/>
  <c r="C125" i="4"/>
  <c r="D125" i="4"/>
  <c r="E125" i="4"/>
  <c r="B126" i="4"/>
  <c r="C126" i="4"/>
  <c r="D126" i="4"/>
  <c r="E126" i="4"/>
  <c r="B127" i="4"/>
  <c r="C127" i="4"/>
  <c r="D127" i="4"/>
  <c r="E127" i="4"/>
  <c r="B128" i="4"/>
  <c r="C128" i="4"/>
  <c r="D128" i="4"/>
  <c r="E128" i="4"/>
  <c r="B129" i="4"/>
  <c r="C129" i="4"/>
  <c r="D129" i="4"/>
  <c r="E129" i="4"/>
  <c r="B130" i="4"/>
  <c r="C130" i="4"/>
  <c r="D130" i="4"/>
  <c r="E130" i="4"/>
  <c r="B131" i="4"/>
  <c r="C131" i="4"/>
  <c r="D131" i="4"/>
  <c r="E131" i="4"/>
  <c r="B132" i="4"/>
  <c r="C132" i="4"/>
  <c r="D132" i="4"/>
  <c r="E132" i="4"/>
  <c r="E113" i="4"/>
  <c r="D113" i="4"/>
  <c r="C113" i="4"/>
  <c r="B113" i="4"/>
  <c r="B104" i="4"/>
  <c r="C104" i="4"/>
  <c r="D104" i="4"/>
  <c r="E104" i="4"/>
  <c r="B105" i="4"/>
  <c r="C105" i="4"/>
  <c r="D105" i="4"/>
  <c r="E105" i="4"/>
  <c r="B106" i="4"/>
  <c r="C106" i="4"/>
  <c r="D106" i="4"/>
  <c r="E106" i="4"/>
  <c r="B107" i="4"/>
  <c r="C107" i="4"/>
  <c r="D107" i="4"/>
  <c r="E107" i="4"/>
  <c r="B108" i="4"/>
  <c r="C108" i="4"/>
  <c r="D108" i="4"/>
  <c r="E108" i="4"/>
  <c r="B109" i="4"/>
  <c r="C109" i="4"/>
  <c r="D109" i="4"/>
  <c r="E109" i="4"/>
  <c r="B110" i="4"/>
  <c r="C110" i="4"/>
  <c r="D110" i="4"/>
  <c r="E110" i="4"/>
  <c r="B111" i="4"/>
  <c r="C111" i="4"/>
  <c r="D111" i="4"/>
  <c r="E111" i="4"/>
  <c r="B112" i="4"/>
  <c r="C112" i="4"/>
  <c r="D112" i="4"/>
  <c r="E112" i="4"/>
  <c r="E103" i="4"/>
  <c r="D103" i="4"/>
  <c r="C103" i="4"/>
  <c r="B103" i="4"/>
  <c r="B71" i="4"/>
  <c r="C71" i="4"/>
  <c r="D71" i="4"/>
  <c r="E71" i="4"/>
  <c r="B72" i="4"/>
  <c r="C72" i="4"/>
  <c r="D72" i="4"/>
  <c r="E72" i="4"/>
  <c r="B73" i="4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B98" i="4"/>
  <c r="C98" i="4"/>
  <c r="D98" i="4"/>
  <c r="E98" i="4"/>
  <c r="B99" i="4"/>
  <c r="C99" i="4"/>
  <c r="D99" i="4"/>
  <c r="E99" i="4"/>
  <c r="E70" i="4"/>
  <c r="D70" i="4"/>
  <c r="C70" i="4"/>
  <c r="B70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C57" i="4"/>
  <c r="D57" i="4"/>
  <c r="E57" i="4"/>
  <c r="B5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E37" i="4"/>
  <c r="D37" i="4"/>
  <c r="C37" i="4"/>
  <c r="B37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E6" i="1"/>
  <c r="H9" i="3"/>
  <c r="B1" i="14" l="1"/>
  <c r="B2" i="14" s="1"/>
  <c r="B11" i="14" s="1"/>
  <c r="C11" i="14" s="1"/>
  <c r="J31" i="2"/>
  <c r="K30" i="2"/>
  <c r="I30" i="2"/>
  <c r="F6" i="9"/>
  <c r="K16" i="9"/>
  <c r="N63" i="9"/>
  <c r="I67" i="9" s="1"/>
  <c r="L63" i="9"/>
  <c r="I66" i="9" s="1"/>
  <c r="N36" i="9"/>
  <c r="N35" i="9"/>
  <c r="N34" i="9"/>
  <c r="N33" i="9"/>
  <c r="N32" i="9"/>
  <c r="N29" i="9"/>
  <c r="N28" i="9"/>
  <c r="N26" i="9"/>
  <c r="N25" i="9"/>
  <c r="N24" i="9"/>
  <c r="N23" i="9"/>
  <c r="K36" i="9"/>
  <c r="S36" i="9" s="1"/>
  <c r="K35" i="9"/>
  <c r="S35" i="9" s="1"/>
  <c r="K34" i="9"/>
  <c r="S34" i="9" s="1"/>
  <c r="K32" i="9"/>
  <c r="S32" i="9" s="1"/>
  <c r="K29" i="9"/>
  <c r="S29" i="9" s="1"/>
  <c r="K28" i="9"/>
  <c r="S28" i="9" s="1"/>
  <c r="K24" i="9"/>
  <c r="K25" i="9"/>
  <c r="S25" i="9" s="1"/>
  <c r="K23" i="9"/>
  <c r="S22" i="9" s="1"/>
  <c r="K33" i="9"/>
  <c r="S33" i="9" s="1"/>
  <c r="K26" i="9"/>
  <c r="S26" i="9" s="1"/>
  <c r="I11" i="1"/>
  <c r="I10" i="1"/>
  <c r="E11" i="1"/>
  <c r="E12" i="1"/>
  <c r="E13" i="1"/>
  <c r="E14" i="1"/>
  <c r="E10" i="1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37" i="10"/>
  <c r="Z7" i="10"/>
  <c r="AA7" i="10" s="1"/>
  <c r="AB7" i="10" s="1"/>
  <c r="AC7" i="10" s="1"/>
  <c r="AD7" i="10" s="1"/>
  <c r="AE7" i="10" s="1"/>
  <c r="AF7" i="10" s="1"/>
  <c r="AG7" i="10" s="1"/>
  <c r="AH7" i="10" s="1"/>
  <c r="AI7" i="10" s="1"/>
  <c r="AJ7" i="10" s="1"/>
  <c r="AK7" i="10" s="1"/>
  <c r="AL7" i="10" s="1"/>
  <c r="AM7" i="10" s="1"/>
  <c r="AN7" i="10" s="1"/>
  <c r="AO7" i="10" s="1"/>
  <c r="AP7" i="10" s="1"/>
  <c r="AQ7" i="10" s="1"/>
  <c r="AR7" i="10" s="1"/>
  <c r="AS7" i="10" s="1"/>
  <c r="AT7" i="10" s="1"/>
  <c r="AU7" i="10" s="1"/>
  <c r="AV7" i="10" s="1"/>
  <c r="R9" i="9"/>
  <c r="R7" i="9"/>
  <c r="R11" i="9" s="1"/>
  <c r="R13" i="9" s="1"/>
  <c r="N15" i="9" s="1"/>
  <c r="N16" i="9"/>
  <c r="D8" i="9"/>
  <c r="L147" i="8"/>
  <c r="N147" i="8"/>
  <c r="P147" i="8"/>
  <c r="R147" i="8"/>
  <c r="T147" i="8"/>
  <c r="BN147" i="8" s="1"/>
  <c r="V147" i="8"/>
  <c r="BP147" i="8" s="1"/>
  <c r="X147" i="8"/>
  <c r="Z147" i="8"/>
  <c r="BT147" i="8" s="1"/>
  <c r="AB147" i="8"/>
  <c r="AD147" i="8"/>
  <c r="AF147" i="8"/>
  <c r="AH147" i="8"/>
  <c r="AJ147" i="8"/>
  <c r="AL147" i="8"/>
  <c r="AN147" i="8"/>
  <c r="AP147" i="8"/>
  <c r="AR147" i="8"/>
  <c r="CL147" i="8" s="1"/>
  <c r="AT147" i="8"/>
  <c r="AV147" i="8"/>
  <c r="AX147" i="8"/>
  <c r="CR147" i="8" s="1"/>
  <c r="AZ147" i="8"/>
  <c r="CT147" i="8" s="1"/>
  <c r="BB147" i="8"/>
  <c r="BD147" i="8"/>
  <c r="L148" i="8"/>
  <c r="N148" i="8"/>
  <c r="P148" i="8"/>
  <c r="R148" i="8"/>
  <c r="T148" i="8"/>
  <c r="V148" i="8"/>
  <c r="BP148" i="8" s="1"/>
  <c r="X148" i="8"/>
  <c r="BR148" i="8" s="1"/>
  <c r="Z148" i="8"/>
  <c r="AB148" i="8"/>
  <c r="BV148" i="8" s="1"/>
  <c r="AD148" i="8"/>
  <c r="AF148" i="8"/>
  <c r="AH148" i="8"/>
  <c r="AJ148" i="8"/>
  <c r="AL148" i="8"/>
  <c r="AN148" i="8"/>
  <c r="AP148" i="8"/>
  <c r="AR148" i="8"/>
  <c r="AT148" i="8"/>
  <c r="CN148" i="8" s="1"/>
  <c r="AV148" i="8"/>
  <c r="CP148" i="8" s="1"/>
  <c r="AX148" i="8"/>
  <c r="AZ148" i="8"/>
  <c r="CT148" i="8" s="1"/>
  <c r="BB148" i="8"/>
  <c r="BD148" i="8"/>
  <c r="L149" i="8"/>
  <c r="N149" i="8"/>
  <c r="P149" i="8"/>
  <c r="R149" i="8"/>
  <c r="T149" i="8"/>
  <c r="V149" i="8"/>
  <c r="X149" i="8"/>
  <c r="BR149" i="8" s="1"/>
  <c r="Z149" i="8"/>
  <c r="BT149" i="8" s="1"/>
  <c r="AB149" i="8"/>
  <c r="AD149" i="8"/>
  <c r="BX149" i="8" s="1"/>
  <c r="AF149" i="8"/>
  <c r="BZ149" i="8" s="1"/>
  <c r="AH149" i="8"/>
  <c r="AJ149" i="8"/>
  <c r="AL149" i="8"/>
  <c r="AN149" i="8"/>
  <c r="AP149" i="8"/>
  <c r="AR149" i="8"/>
  <c r="AT149" i="8"/>
  <c r="AV149" i="8"/>
  <c r="CP149" i="8" s="1"/>
  <c r="AX149" i="8"/>
  <c r="CR149" i="8" s="1"/>
  <c r="AZ149" i="8"/>
  <c r="BB149" i="8"/>
  <c r="CV149" i="8" s="1"/>
  <c r="BD149" i="8"/>
  <c r="CX149" i="8" s="1"/>
  <c r="L150" i="8"/>
  <c r="N150" i="8"/>
  <c r="P150" i="8"/>
  <c r="R150" i="8"/>
  <c r="T150" i="8"/>
  <c r="V150" i="8"/>
  <c r="X150" i="8"/>
  <c r="Z150" i="8"/>
  <c r="BT150" i="8" s="1"/>
  <c r="AB150" i="8"/>
  <c r="BV150" i="8" s="1"/>
  <c r="AD150" i="8"/>
  <c r="AF150" i="8"/>
  <c r="BZ150" i="8" s="1"/>
  <c r="AH150" i="8"/>
  <c r="CB150" i="8" s="1"/>
  <c r="AJ150" i="8"/>
  <c r="AL150" i="8"/>
  <c r="AN150" i="8"/>
  <c r="AP150" i="8"/>
  <c r="AR150" i="8"/>
  <c r="AT150" i="8"/>
  <c r="AV150" i="8"/>
  <c r="AX150" i="8"/>
  <c r="CR150" i="8" s="1"/>
  <c r="AZ150" i="8"/>
  <c r="CT150" i="8" s="1"/>
  <c r="BB150" i="8"/>
  <c r="BD150" i="8"/>
  <c r="CX150" i="8" s="1"/>
  <c r="L151" i="8"/>
  <c r="BF151" i="8" s="1"/>
  <c r="N151" i="8"/>
  <c r="P151" i="8"/>
  <c r="R151" i="8"/>
  <c r="T151" i="8"/>
  <c r="V151" i="8"/>
  <c r="X151" i="8"/>
  <c r="Z151" i="8"/>
  <c r="AB151" i="8"/>
  <c r="AD151" i="8"/>
  <c r="BX151" i="8" s="1"/>
  <c r="AF151" i="8"/>
  <c r="AH151" i="8"/>
  <c r="CB151" i="8" s="1"/>
  <c r="AJ151" i="8"/>
  <c r="CD151" i="8" s="1"/>
  <c r="AL151" i="8"/>
  <c r="AN151" i="8"/>
  <c r="AP151" i="8"/>
  <c r="AR151" i="8"/>
  <c r="AT151" i="8"/>
  <c r="AV151" i="8"/>
  <c r="AX151" i="8"/>
  <c r="AZ151" i="8"/>
  <c r="BB151" i="8"/>
  <c r="CV151" i="8" s="1"/>
  <c r="BD151" i="8"/>
  <c r="L152" i="8"/>
  <c r="BF152" i="8" s="1"/>
  <c r="N152" i="8"/>
  <c r="BH152" i="8" s="1"/>
  <c r="P152" i="8"/>
  <c r="R152" i="8"/>
  <c r="T152" i="8"/>
  <c r="V152" i="8"/>
  <c r="X152" i="8"/>
  <c r="Z152" i="8"/>
  <c r="AB152" i="8"/>
  <c r="AD152" i="8"/>
  <c r="BX152" i="8" s="1"/>
  <c r="AF152" i="8"/>
  <c r="BZ152" i="8" s="1"/>
  <c r="AH152" i="8"/>
  <c r="AJ152" i="8"/>
  <c r="AL152" i="8"/>
  <c r="CF152" i="8" s="1"/>
  <c r="AN152" i="8"/>
  <c r="AP152" i="8"/>
  <c r="AR152" i="8"/>
  <c r="AT152" i="8"/>
  <c r="AV152" i="8"/>
  <c r="AX152" i="8"/>
  <c r="AZ152" i="8"/>
  <c r="BB152" i="8"/>
  <c r="BD152" i="8"/>
  <c r="CX152" i="8" s="1"/>
  <c r="L153" i="8"/>
  <c r="N153" i="8"/>
  <c r="BH153" i="8" s="1"/>
  <c r="P153" i="8"/>
  <c r="BJ153" i="8" s="1"/>
  <c r="R153" i="8"/>
  <c r="T153" i="8"/>
  <c r="V153" i="8"/>
  <c r="X153" i="8"/>
  <c r="Z153" i="8"/>
  <c r="AB153" i="8"/>
  <c r="AD153" i="8"/>
  <c r="AF153" i="8"/>
  <c r="BZ153" i="8" s="1"/>
  <c r="AH153" i="8"/>
  <c r="CB153" i="8" s="1"/>
  <c r="AJ153" i="8"/>
  <c r="AL153" i="8"/>
  <c r="CF153" i="8" s="1"/>
  <c r="AN153" i="8"/>
  <c r="AP153" i="8"/>
  <c r="AR153" i="8"/>
  <c r="AT153" i="8"/>
  <c r="AV153" i="8"/>
  <c r="AX153" i="8"/>
  <c r="AZ153" i="8"/>
  <c r="BB153" i="8"/>
  <c r="BD153" i="8"/>
  <c r="CX153" i="8" s="1"/>
  <c r="L154" i="8"/>
  <c r="BF154" i="8" s="1"/>
  <c r="N154" i="8"/>
  <c r="P154" i="8"/>
  <c r="BJ154" i="8" s="1"/>
  <c r="R154" i="8"/>
  <c r="BL154" i="8" s="1"/>
  <c r="T154" i="8"/>
  <c r="V154" i="8"/>
  <c r="X154" i="8"/>
  <c r="Z154" i="8"/>
  <c r="AB154" i="8"/>
  <c r="AD154" i="8"/>
  <c r="AF154" i="8"/>
  <c r="AH154" i="8"/>
  <c r="CB154" i="8" s="1"/>
  <c r="AJ154" i="8"/>
  <c r="CD154" i="8" s="1"/>
  <c r="AL154" i="8"/>
  <c r="AN154" i="8"/>
  <c r="CH154" i="8" s="1"/>
  <c r="AP154" i="8"/>
  <c r="CJ154" i="8" s="1"/>
  <c r="AR154" i="8"/>
  <c r="AT154" i="8"/>
  <c r="AV154" i="8"/>
  <c r="AX154" i="8"/>
  <c r="AZ154" i="8"/>
  <c r="BB154" i="8"/>
  <c r="BD154" i="8"/>
  <c r="L155" i="8"/>
  <c r="N155" i="8"/>
  <c r="BH155" i="8" s="1"/>
  <c r="P155" i="8"/>
  <c r="R155" i="8"/>
  <c r="BL155" i="8" s="1"/>
  <c r="T155" i="8"/>
  <c r="BN155" i="8" s="1"/>
  <c r="V155" i="8"/>
  <c r="X155" i="8"/>
  <c r="Z155" i="8"/>
  <c r="AB155" i="8"/>
  <c r="AD155" i="8"/>
  <c r="AF155" i="8"/>
  <c r="AH155" i="8"/>
  <c r="AJ155" i="8"/>
  <c r="CD155" i="8" s="1"/>
  <c r="AL155" i="8"/>
  <c r="CF155" i="8" s="1"/>
  <c r="AN155" i="8"/>
  <c r="AP155" i="8"/>
  <c r="CJ155" i="8" s="1"/>
  <c r="AR155" i="8"/>
  <c r="CL155" i="8" s="1"/>
  <c r="AT155" i="8"/>
  <c r="AV155" i="8"/>
  <c r="AX155" i="8"/>
  <c r="AZ155" i="8"/>
  <c r="BB155" i="8"/>
  <c r="BD155" i="8"/>
  <c r="L156" i="8"/>
  <c r="N156" i="8"/>
  <c r="P156" i="8"/>
  <c r="BJ156" i="8" s="1"/>
  <c r="R156" i="8"/>
  <c r="T156" i="8"/>
  <c r="BN156" i="8" s="1"/>
  <c r="V156" i="8"/>
  <c r="BP156" i="8" s="1"/>
  <c r="X156" i="8"/>
  <c r="Z156" i="8"/>
  <c r="AB156" i="8"/>
  <c r="AD156" i="8"/>
  <c r="AF156" i="8"/>
  <c r="AH156" i="8"/>
  <c r="AJ156" i="8"/>
  <c r="AL156" i="8"/>
  <c r="CF156" i="8" s="1"/>
  <c r="AN156" i="8"/>
  <c r="CH156" i="8" s="1"/>
  <c r="AP156" i="8"/>
  <c r="AR156" i="8"/>
  <c r="CL156" i="8" s="1"/>
  <c r="AT156" i="8"/>
  <c r="AV156" i="8"/>
  <c r="AX156" i="8"/>
  <c r="AZ156" i="8"/>
  <c r="BB156" i="8"/>
  <c r="BD156" i="8"/>
  <c r="L157" i="8"/>
  <c r="N157" i="8"/>
  <c r="P157" i="8"/>
  <c r="BJ157" i="8" s="1"/>
  <c r="R157" i="8"/>
  <c r="BL157" i="8" s="1"/>
  <c r="T157" i="8"/>
  <c r="V157" i="8"/>
  <c r="BP157" i="8" s="1"/>
  <c r="X157" i="8"/>
  <c r="BR157" i="8" s="1"/>
  <c r="Z157" i="8"/>
  <c r="AB157" i="8"/>
  <c r="AD157" i="8"/>
  <c r="AF157" i="8"/>
  <c r="AH157" i="8"/>
  <c r="AJ157" i="8"/>
  <c r="AL157" i="8"/>
  <c r="AN157" i="8"/>
  <c r="CH157" i="8" s="1"/>
  <c r="G157" i="8" s="1"/>
  <c r="AP157" i="8"/>
  <c r="CJ157" i="8" s="1"/>
  <c r="AR157" i="8"/>
  <c r="AT157" i="8"/>
  <c r="CN157" i="8" s="1"/>
  <c r="AV157" i="8"/>
  <c r="CP157" i="8" s="1"/>
  <c r="AX157" i="8"/>
  <c r="AZ157" i="8"/>
  <c r="BB157" i="8"/>
  <c r="BD157" i="8"/>
  <c r="L158" i="8"/>
  <c r="N158" i="8"/>
  <c r="P158" i="8"/>
  <c r="R158" i="8"/>
  <c r="T158" i="8"/>
  <c r="BN158" i="8" s="1"/>
  <c r="V158" i="8"/>
  <c r="X158" i="8"/>
  <c r="BR158" i="8" s="1"/>
  <c r="Z158" i="8"/>
  <c r="BT158" i="8" s="1"/>
  <c r="AB158" i="8"/>
  <c r="AD158" i="8"/>
  <c r="AF158" i="8"/>
  <c r="AH158" i="8"/>
  <c r="AJ158" i="8"/>
  <c r="AL158" i="8"/>
  <c r="AN158" i="8"/>
  <c r="AP158" i="8"/>
  <c r="CJ158" i="8" s="1"/>
  <c r="AR158" i="8"/>
  <c r="CL158" i="8" s="1"/>
  <c r="AT158" i="8"/>
  <c r="AV158" i="8"/>
  <c r="CP158" i="8" s="1"/>
  <c r="AX158" i="8"/>
  <c r="CR158" i="8" s="1"/>
  <c r="AZ158" i="8"/>
  <c r="BB158" i="8"/>
  <c r="BD158" i="8"/>
  <c r="L159" i="8"/>
  <c r="N159" i="8"/>
  <c r="P159" i="8"/>
  <c r="R159" i="8"/>
  <c r="T159" i="8"/>
  <c r="V159" i="8"/>
  <c r="BP159" i="8" s="1"/>
  <c r="X159" i="8"/>
  <c r="Z159" i="8"/>
  <c r="BT159" i="8" s="1"/>
  <c r="AB159" i="8"/>
  <c r="BV159" i="8" s="1"/>
  <c r="AD159" i="8"/>
  <c r="AF159" i="8"/>
  <c r="AH159" i="8"/>
  <c r="AJ159" i="8"/>
  <c r="AL159" i="8"/>
  <c r="AN159" i="8"/>
  <c r="AP159" i="8"/>
  <c r="AR159" i="8"/>
  <c r="CL159" i="8" s="1"/>
  <c r="AT159" i="8"/>
  <c r="CN159" i="8" s="1"/>
  <c r="AV159" i="8"/>
  <c r="AX159" i="8"/>
  <c r="CR159" i="8" s="1"/>
  <c r="AZ159" i="8"/>
  <c r="BB159" i="8"/>
  <c r="BD159" i="8"/>
  <c r="L160" i="8"/>
  <c r="N160" i="8"/>
  <c r="P160" i="8"/>
  <c r="R160" i="8"/>
  <c r="T160" i="8"/>
  <c r="V160" i="8"/>
  <c r="BP160" i="8" s="1"/>
  <c r="X160" i="8"/>
  <c r="BR160" i="8" s="1"/>
  <c r="Z160" i="8"/>
  <c r="AB160" i="8"/>
  <c r="BV160" i="8" s="1"/>
  <c r="AD160" i="8"/>
  <c r="BX160" i="8" s="1"/>
  <c r="AF160" i="8"/>
  <c r="AH160" i="8"/>
  <c r="AJ160" i="8"/>
  <c r="AL160" i="8"/>
  <c r="AN160" i="8"/>
  <c r="AP160" i="8"/>
  <c r="AR160" i="8"/>
  <c r="AT160" i="8"/>
  <c r="CN160" i="8" s="1"/>
  <c r="AV160" i="8"/>
  <c r="CP160" i="8" s="1"/>
  <c r="AX160" i="8"/>
  <c r="AZ160" i="8"/>
  <c r="CT160" i="8" s="1"/>
  <c r="BB160" i="8"/>
  <c r="CV160" i="8" s="1"/>
  <c r="BD160" i="8"/>
  <c r="L161" i="8"/>
  <c r="N161" i="8"/>
  <c r="P161" i="8"/>
  <c r="R161" i="8"/>
  <c r="T161" i="8"/>
  <c r="V161" i="8"/>
  <c r="X161" i="8"/>
  <c r="Z161" i="8"/>
  <c r="BT161" i="8" s="1"/>
  <c r="AB161" i="8"/>
  <c r="AD161" i="8"/>
  <c r="BX161" i="8" s="1"/>
  <c r="AF161" i="8"/>
  <c r="BZ161" i="8" s="1"/>
  <c r="AH161" i="8"/>
  <c r="AJ161" i="8"/>
  <c r="AL161" i="8"/>
  <c r="AN161" i="8"/>
  <c r="AP161" i="8"/>
  <c r="AR161" i="8"/>
  <c r="AT161" i="8"/>
  <c r="AV161" i="8"/>
  <c r="CP161" i="8" s="1"/>
  <c r="AX161" i="8"/>
  <c r="CR161" i="8" s="1"/>
  <c r="AZ161" i="8"/>
  <c r="BB161" i="8"/>
  <c r="CV161" i="8" s="1"/>
  <c r="BD161" i="8"/>
  <c r="CX161" i="8" s="1"/>
  <c r="L162" i="8"/>
  <c r="N162" i="8"/>
  <c r="P162" i="8"/>
  <c r="R162" i="8"/>
  <c r="T162" i="8"/>
  <c r="V162" i="8"/>
  <c r="X162" i="8"/>
  <c r="Z162" i="8"/>
  <c r="AB162" i="8"/>
  <c r="BV162" i="8" s="1"/>
  <c r="AD162" i="8"/>
  <c r="AF162" i="8"/>
  <c r="BZ162" i="8" s="1"/>
  <c r="AH162" i="8"/>
  <c r="CB162" i="8" s="1"/>
  <c r="AJ162" i="8"/>
  <c r="AL162" i="8"/>
  <c r="AN162" i="8"/>
  <c r="AP162" i="8"/>
  <c r="AR162" i="8"/>
  <c r="AT162" i="8"/>
  <c r="AV162" i="8"/>
  <c r="AX162" i="8"/>
  <c r="CR162" i="8" s="1"/>
  <c r="AZ162" i="8"/>
  <c r="CT162" i="8" s="1"/>
  <c r="BB162" i="8"/>
  <c r="BD162" i="8"/>
  <c r="CX162" i="8" s="1"/>
  <c r="L163" i="8"/>
  <c r="N163" i="8"/>
  <c r="P163" i="8"/>
  <c r="R163" i="8"/>
  <c r="T163" i="8"/>
  <c r="V163" i="8"/>
  <c r="X163" i="8"/>
  <c r="Z163" i="8"/>
  <c r="AB163" i="8"/>
  <c r="BV163" i="8" s="1"/>
  <c r="AD163" i="8"/>
  <c r="BX163" i="8" s="1"/>
  <c r="AF163" i="8"/>
  <c r="AH163" i="8"/>
  <c r="CB163" i="8" s="1"/>
  <c r="AJ163" i="8"/>
  <c r="CD163" i="8" s="1"/>
  <c r="AL163" i="8"/>
  <c r="AN163" i="8"/>
  <c r="AP163" i="8"/>
  <c r="AR163" i="8"/>
  <c r="AT163" i="8"/>
  <c r="AV163" i="8"/>
  <c r="AX163" i="8"/>
  <c r="AZ163" i="8"/>
  <c r="CT163" i="8" s="1"/>
  <c r="BB163" i="8"/>
  <c r="CV163" i="8" s="1"/>
  <c r="BD163" i="8"/>
  <c r="L164" i="8"/>
  <c r="BF164" i="8" s="1"/>
  <c r="N164" i="8"/>
  <c r="BH164" i="8" s="1"/>
  <c r="P164" i="8"/>
  <c r="R164" i="8"/>
  <c r="T164" i="8"/>
  <c r="V164" i="8"/>
  <c r="X164" i="8"/>
  <c r="Z164" i="8"/>
  <c r="AB164" i="8"/>
  <c r="AD164" i="8"/>
  <c r="AF164" i="8"/>
  <c r="BZ164" i="8" s="1"/>
  <c r="AH164" i="8"/>
  <c r="AJ164" i="8"/>
  <c r="CD164" i="8" s="1"/>
  <c r="AL164" i="8"/>
  <c r="CF164" i="8" s="1"/>
  <c r="AN164" i="8"/>
  <c r="AP164" i="8"/>
  <c r="AR164" i="8"/>
  <c r="AT164" i="8"/>
  <c r="AV164" i="8"/>
  <c r="AX164" i="8"/>
  <c r="AZ164" i="8"/>
  <c r="BB164" i="8"/>
  <c r="CV164" i="8" s="1"/>
  <c r="BD164" i="8"/>
  <c r="CX164" i="8" s="1"/>
  <c r="L165" i="8"/>
  <c r="N165" i="8"/>
  <c r="BH165" i="8" s="1"/>
  <c r="P165" i="8"/>
  <c r="BJ165" i="8" s="1"/>
  <c r="R165" i="8"/>
  <c r="T165" i="8"/>
  <c r="V165" i="8"/>
  <c r="X165" i="8"/>
  <c r="Z165" i="8"/>
  <c r="AB165" i="8"/>
  <c r="AD165" i="8"/>
  <c r="AF165" i="8"/>
  <c r="AH165" i="8"/>
  <c r="CB165" i="8" s="1"/>
  <c r="AJ165" i="8"/>
  <c r="AL165" i="8"/>
  <c r="CF165" i="8" s="1"/>
  <c r="AN165" i="8"/>
  <c r="CH165" i="8" s="1"/>
  <c r="AP165" i="8"/>
  <c r="AR165" i="8"/>
  <c r="AT165" i="8"/>
  <c r="AV165" i="8"/>
  <c r="AX165" i="8"/>
  <c r="AZ165" i="8"/>
  <c r="BB165" i="8"/>
  <c r="BD165" i="8"/>
  <c r="CX165" i="8" s="1"/>
  <c r="L166" i="8"/>
  <c r="BF166" i="8" s="1"/>
  <c r="N166" i="8"/>
  <c r="P166" i="8"/>
  <c r="BJ166" i="8" s="1"/>
  <c r="R166" i="8"/>
  <c r="T166" i="8"/>
  <c r="V166" i="8"/>
  <c r="X166" i="8"/>
  <c r="Z166" i="8"/>
  <c r="AB166" i="8"/>
  <c r="AD166" i="8"/>
  <c r="AF166" i="8"/>
  <c r="AH166" i="8"/>
  <c r="CB166" i="8" s="1"/>
  <c r="AJ166" i="8"/>
  <c r="CD166" i="8" s="1"/>
  <c r="AL166" i="8"/>
  <c r="AN166" i="8"/>
  <c r="CH166" i="8" s="1"/>
  <c r="AP166" i="8"/>
  <c r="CJ166" i="8" s="1"/>
  <c r="AR166" i="8"/>
  <c r="AT166" i="8"/>
  <c r="AV166" i="8"/>
  <c r="AX166" i="8"/>
  <c r="AZ166" i="8"/>
  <c r="BB166" i="8"/>
  <c r="BD166" i="8"/>
  <c r="L167" i="8"/>
  <c r="BF167" i="8" s="1"/>
  <c r="N167" i="8"/>
  <c r="BH167" i="8" s="1"/>
  <c r="P167" i="8"/>
  <c r="R167" i="8"/>
  <c r="BL167" i="8" s="1"/>
  <c r="T167" i="8"/>
  <c r="BN167" i="8" s="1"/>
  <c r="V167" i="8"/>
  <c r="X167" i="8"/>
  <c r="Z167" i="8"/>
  <c r="AB167" i="8"/>
  <c r="AD167" i="8"/>
  <c r="AF167" i="8"/>
  <c r="AH167" i="8"/>
  <c r="AJ167" i="8"/>
  <c r="AL167" i="8"/>
  <c r="CF167" i="8" s="1"/>
  <c r="AN167" i="8"/>
  <c r="AP167" i="8"/>
  <c r="CJ167" i="8" s="1"/>
  <c r="AR167" i="8"/>
  <c r="CL167" i="8" s="1"/>
  <c r="AT167" i="8"/>
  <c r="AV167" i="8"/>
  <c r="AX167" i="8"/>
  <c r="AZ167" i="8"/>
  <c r="BB167" i="8"/>
  <c r="BD167" i="8"/>
  <c r="L168" i="8"/>
  <c r="N168" i="8"/>
  <c r="BH168" i="8" s="1"/>
  <c r="P168" i="8"/>
  <c r="BJ168" i="8" s="1"/>
  <c r="R168" i="8"/>
  <c r="T168" i="8"/>
  <c r="BN168" i="8" s="1"/>
  <c r="V168" i="8"/>
  <c r="BP168" i="8" s="1"/>
  <c r="X168" i="8"/>
  <c r="Z168" i="8"/>
  <c r="AB168" i="8"/>
  <c r="AD168" i="8"/>
  <c r="AF168" i="8"/>
  <c r="AH168" i="8"/>
  <c r="AJ168" i="8"/>
  <c r="AL168" i="8"/>
  <c r="AN168" i="8"/>
  <c r="CH168" i="8" s="1"/>
  <c r="AP168" i="8"/>
  <c r="AR168" i="8"/>
  <c r="CL168" i="8" s="1"/>
  <c r="AT168" i="8"/>
  <c r="CN168" i="8" s="1"/>
  <c r="AV168" i="8"/>
  <c r="AX168" i="8"/>
  <c r="AZ168" i="8"/>
  <c r="BB168" i="8"/>
  <c r="BD168" i="8"/>
  <c r="L169" i="8"/>
  <c r="N169" i="8"/>
  <c r="P169" i="8"/>
  <c r="BJ169" i="8" s="1"/>
  <c r="R169" i="8"/>
  <c r="BL169" i="8" s="1"/>
  <c r="T169" i="8"/>
  <c r="V169" i="8"/>
  <c r="BP169" i="8" s="1"/>
  <c r="X169" i="8"/>
  <c r="Z169" i="8"/>
  <c r="AB169" i="8"/>
  <c r="AD169" i="8"/>
  <c r="AF169" i="8"/>
  <c r="AH169" i="8"/>
  <c r="AJ169" i="8"/>
  <c r="AL169" i="8"/>
  <c r="AN169" i="8"/>
  <c r="CH169" i="8" s="1"/>
  <c r="AP169" i="8"/>
  <c r="CJ169" i="8" s="1"/>
  <c r="AR169" i="8"/>
  <c r="AT169" i="8"/>
  <c r="CN169" i="8" s="1"/>
  <c r="AV169" i="8"/>
  <c r="CP169" i="8" s="1"/>
  <c r="AX169" i="8"/>
  <c r="AZ169" i="8"/>
  <c r="BB169" i="8"/>
  <c r="BD169" i="8"/>
  <c r="L170" i="8"/>
  <c r="N170" i="8"/>
  <c r="P170" i="8"/>
  <c r="R170" i="8"/>
  <c r="BL170" i="8" s="1"/>
  <c r="T170" i="8"/>
  <c r="BN170" i="8" s="1"/>
  <c r="V170" i="8"/>
  <c r="X170" i="8"/>
  <c r="BR170" i="8" s="1"/>
  <c r="Z170" i="8"/>
  <c r="BT170" i="8" s="1"/>
  <c r="AB170" i="8"/>
  <c r="AD170" i="8"/>
  <c r="AF170" i="8"/>
  <c r="AH170" i="8"/>
  <c r="AJ170" i="8"/>
  <c r="AL170" i="8"/>
  <c r="AN170" i="8"/>
  <c r="AP170" i="8"/>
  <c r="AR170" i="8"/>
  <c r="CL170" i="8" s="1"/>
  <c r="AT170" i="8"/>
  <c r="AV170" i="8"/>
  <c r="CP170" i="8" s="1"/>
  <c r="AX170" i="8"/>
  <c r="CR170" i="8" s="1"/>
  <c r="AZ170" i="8"/>
  <c r="BB170" i="8"/>
  <c r="BD170" i="8"/>
  <c r="L171" i="8"/>
  <c r="N171" i="8"/>
  <c r="P171" i="8"/>
  <c r="R171" i="8"/>
  <c r="T171" i="8"/>
  <c r="BN171" i="8" s="1"/>
  <c r="V171" i="8"/>
  <c r="BP171" i="8" s="1"/>
  <c r="X171" i="8"/>
  <c r="Z171" i="8"/>
  <c r="BT171" i="8" s="1"/>
  <c r="AB171" i="8"/>
  <c r="BV171" i="8" s="1"/>
  <c r="AD171" i="8"/>
  <c r="AF171" i="8"/>
  <c r="AH171" i="8"/>
  <c r="AJ171" i="8"/>
  <c r="AL171" i="8"/>
  <c r="AN171" i="8"/>
  <c r="AP171" i="8"/>
  <c r="AR171" i="8"/>
  <c r="AT171" i="8"/>
  <c r="CN171" i="8" s="1"/>
  <c r="AV171" i="8"/>
  <c r="AX171" i="8"/>
  <c r="CR171" i="8" s="1"/>
  <c r="AZ171" i="8"/>
  <c r="CT171" i="8" s="1"/>
  <c r="BB171" i="8"/>
  <c r="BD171" i="8"/>
  <c r="L172" i="8"/>
  <c r="N172" i="8"/>
  <c r="P172" i="8"/>
  <c r="R172" i="8"/>
  <c r="T172" i="8"/>
  <c r="V172" i="8"/>
  <c r="BP172" i="8" s="1"/>
  <c r="X172" i="8"/>
  <c r="BR172" i="8" s="1"/>
  <c r="Z172" i="8"/>
  <c r="AB172" i="8"/>
  <c r="BV172" i="8" s="1"/>
  <c r="AD172" i="8"/>
  <c r="AF172" i="8"/>
  <c r="AH172" i="8"/>
  <c r="AJ172" i="8"/>
  <c r="AL172" i="8"/>
  <c r="AN172" i="8"/>
  <c r="AP172" i="8"/>
  <c r="AR172" i="8"/>
  <c r="AT172" i="8"/>
  <c r="CN172" i="8" s="1"/>
  <c r="AV172" i="8"/>
  <c r="CP172" i="8" s="1"/>
  <c r="AX172" i="8"/>
  <c r="AZ172" i="8"/>
  <c r="CT172" i="8" s="1"/>
  <c r="BB172" i="8"/>
  <c r="CV172" i="8" s="1"/>
  <c r="BD172" i="8"/>
  <c r="L173" i="8"/>
  <c r="N173" i="8"/>
  <c r="P173" i="8"/>
  <c r="R173" i="8"/>
  <c r="T173" i="8"/>
  <c r="V173" i="8"/>
  <c r="X173" i="8"/>
  <c r="BR173" i="8" s="1"/>
  <c r="Z173" i="8"/>
  <c r="BT173" i="8" s="1"/>
  <c r="AB173" i="8"/>
  <c r="AD173" i="8"/>
  <c r="BX173" i="8" s="1"/>
  <c r="AF173" i="8"/>
  <c r="BZ173" i="8" s="1"/>
  <c r="AH173" i="8"/>
  <c r="AJ173" i="8"/>
  <c r="AL173" i="8"/>
  <c r="AN173" i="8"/>
  <c r="AP173" i="8"/>
  <c r="AR173" i="8"/>
  <c r="AT173" i="8"/>
  <c r="AV173" i="8"/>
  <c r="AX173" i="8"/>
  <c r="CR173" i="8" s="1"/>
  <c r="AZ173" i="8"/>
  <c r="BB173" i="8"/>
  <c r="CV173" i="8" s="1"/>
  <c r="BD173" i="8"/>
  <c r="CX173" i="8" s="1"/>
  <c r="L174" i="8"/>
  <c r="N174" i="8"/>
  <c r="P174" i="8"/>
  <c r="R174" i="8"/>
  <c r="T174" i="8"/>
  <c r="V174" i="8"/>
  <c r="X174" i="8"/>
  <c r="Z174" i="8"/>
  <c r="BT174" i="8" s="1"/>
  <c r="AB174" i="8"/>
  <c r="BV174" i="8" s="1"/>
  <c r="AD174" i="8"/>
  <c r="AF174" i="8"/>
  <c r="BZ174" i="8" s="1"/>
  <c r="AH174" i="8"/>
  <c r="CB174" i="8" s="1"/>
  <c r="AJ174" i="8"/>
  <c r="AL174" i="8"/>
  <c r="AN174" i="8"/>
  <c r="AP174" i="8"/>
  <c r="AR174" i="8"/>
  <c r="AT174" i="8"/>
  <c r="AV174" i="8"/>
  <c r="AX174" i="8"/>
  <c r="AZ174" i="8"/>
  <c r="CT174" i="8" s="1"/>
  <c r="BB174" i="8"/>
  <c r="BD174" i="8"/>
  <c r="CX174" i="8" s="1"/>
  <c r="L175" i="8"/>
  <c r="BF175" i="8" s="1"/>
  <c r="N175" i="8"/>
  <c r="P175" i="8"/>
  <c r="R175" i="8"/>
  <c r="T175" i="8"/>
  <c r="V175" i="8"/>
  <c r="X175" i="8"/>
  <c r="Z175" i="8"/>
  <c r="AB175" i="8"/>
  <c r="BV175" i="8" s="1"/>
  <c r="AD175" i="8"/>
  <c r="BX175" i="8" s="1"/>
  <c r="AF175" i="8"/>
  <c r="AH175" i="8"/>
  <c r="CB175" i="8" s="1"/>
  <c r="AJ175" i="8"/>
  <c r="AL175" i="8"/>
  <c r="AN175" i="8"/>
  <c r="AP175" i="8"/>
  <c r="AR175" i="8"/>
  <c r="AT175" i="8"/>
  <c r="AV175" i="8"/>
  <c r="AX175" i="8"/>
  <c r="AZ175" i="8"/>
  <c r="CT175" i="8" s="1"/>
  <c r="BB175" i="8"/>
  <c r="CV175" i="8" s="1"/>
  <c r="BD175" i="8"/>
  <c r="BD146" i="8"/>
  <c r="CX146" i="8" s="1"/>
  <c r="BB146" i="8"/>
  <c r="CV146" i="8" s="1"/>
  <c r="AZ146" i="8"/>
  <c r="AX146" i="8"/>
  <c r="AV146" i="8"/>
  <c r="AT146" i="8"/>
  <c r="AR146" i="8"/>
  <c r="AP146" i="8"/>
  <c r="AN146" i="8"/>
  <c r="AL146" i="8"/>
  <c r="CF146" i="8" s="1"/>
  <c r="AJ146" i="8"/>
  <c r="CD146" i="8" s="1"/>
  <c r="AH146" i="8"/>
  <c r="AF146" i="8"/>
  <c r="BZ146" i="8" s="1"/>
  <c r="AD146" i="8"/>
  <c r="BX146" i="8" s="1"/>
  <c r="AB146" i="8"/>
  <c r="Z146" i="8"/>
  <c r="X146" i="8"/>
  <c r="V146" i="8"/>
  <c r="T146" i="8"/>
  <c r="R146" i="8"/>
  <c r="P146" i="8"/>
  <c r="N146" i="8"/>
  <c r="BH146" i="8" s="1"/>
  <c r="L146" i="8"/>
  <c r="BF146" i="8" s="1"/>
  <c r="L103" i="8"/>
  <c r="BF103" i="8"/>
  <c r="N103" i="8"/>
  <c r="BH103" i="8" s="1"/>
  <c r="P103" i="8"/>
  <c r="BJ103" i="8" s="1"/>
  <c r="R103" i="8"/>
  <c r="T103" i="8"/>
  <c r="BN103" i="8" s="1"/>
  <c r="V103" i="8"/>
  <c r="X103" i="8"/>
  <c r="BR103" i="8" s="1"/>
  <c r="Z103" i="8"/>
  <c r="BT103" i="8" s="1"/>
  <c r="AB103" i="8"/>
  <c r="BV103" i="8"/>
  <c r="AD103" i="8"/>
  <c r="AF103" i="8"/>
  <c r="BZ103" i="8" s="1"/>
  <c r="AH103" i="8"/>
  <c r="AJ103" i="8"/>
  <c r="CD103" i="8" s="1"/>
  <c r="AL103" i="8"/>
  <c r="AN103" i="8"/>
  <c r="CH103" i="8" s="1"/>
  <c r="AP103" i="8"/>
  <c r="CJ103" i="8" s="1"/>
  <c r="AR103" i="8"/>
  <c r="CL103" i="8" s="1"/>
  <c r="AT103" i="8"/>
  <c r="CN103" i="8" s="1"/>
  <c r="AV103" i="8"/>
  <c r="CP103" i="8" s="1"/>
  <c r="AX103" i="8"/>
  <c r="AZ103" i="8"/>
  <c r="CT103" i="8" s="1"/>
  <c r="BB103" i="8"/>
  <c r="CV103" i="8" s="1"/>
  <c r="BD103" i="8"/>
  <c r="CX103" i="8" s="1"/>
  <c r="L104" i="8"/>
  <c r="N104" i="8"/>
  <c r="BH104" i="8" s="1"/>
  <c r="P104" i="8"/>
  <c r="BJ104" i="8" s="1"/>
  <c r="R104" i="8"/>
  <c r="BL104" i="8" s="1"/>
  <c r="T104" i="8"/>
  <c r="BN104" i="8" s="1"/>
  <c r="V104" i="8"/>
  <c r="BP104" i="8" s="1"/>
  <c r="X104" i="8"/>
  <c r="Z104" i="8"/>
  <c r="BT104" i="8"/>
  <c r="AB104" i="8"/>
  <c r="BV104" i="8" s="1"/>
  <c r="AD104" i="8"/>
  <c r="BX104" i="8" s="1"/>
  <c r="AF104" i="8"/>
  <c r="AH104" i="8"/>
  <c r="CB104" i="8" s="1"/>
  <c r="AJ104" i="8"/>
  <c r="AL104" i="8"/>
  <c r="CF104" i="8" s="1"/>
  <c r="AN104" i="8"/>
  <c r="AP104" i="8"/>
  <c r="CJ104" i="8"/>
  <c r="AR104" i="8"/>
  <c r="AT104" i="8"/>
  <c r="CN104" i="8" s="1"/>
  <c r="AV104" i="8"/>
  <c r="AX104" i="8"/>
  <c r="CR104" i="8" s="1"/>
  <c r="AZ104" i="8"/>
  <c r="BB104" i="8"/>
  <c r="CV104" i="8" s="1"/>
  <c r="BD104" i="8"/>
  <c r="CX104" i="8" s="1"/>
  <c r="L105" i="8"/>
  <c r="BF105" i="8" s="1"/>
  <c r="N105" i="8"/>
  <c r="BH105" i="8" s="1"/>
  <c r="P105" i="8"/>
  <c r="BJ105" i="8"/>
  <c r="R105" i="8"/>
  <c r="BL105" i="8" s="1"/>
  <c r="T105" i="8"/>
  <c r="BN105" i="8" s="1"/>
  <c r="V105" i="8"/>
  <c r="X105" i="8"/>
  <c r="BR105" i="8" s="1"/>
  <c r="Z105" i="8"/>
  <c r="AB105" i="8"/>
  <c r="BV105" i="8"/>
  <c r="AD105" i="8"/>
  <c r="AF105" i="8"/>
  <c r="BZ105" i="8" s="1"/>
  <c r="AH105" i="8"/>
  <c r="AJ105" i="8"/>
  <c r="CD105" i="8" s="1"/>
  <c r="AL105" i="8"/>
  <c r="CF105" i="8" s="1"/>
  <c r="AN105" i="8"/>
  <c r="CH105" i="8" s="1"/>
  <c r="AP105" i="8"/>
  <c r="AR105" i="8"/>
  <c r="CL105" i="8" s="1"/>
  <c r="AT105" i="8"/>
  <c r="CN105" i="8" s="1"/>
  <c r="AV105" i="8"/>
  <c r="CP105" i="8" s="1"/>
  <c r="AX105" i="8"/>
  <c r="AZ105" i="8"/>
  <c r="CT105" i="8" s="1"/>
  <c r="BB105" i="8"/>
  <c r="BD105" i="8"/>
  <c r="CX105" i="8" s="1"/>
  <c r="L106" i="8"/>
  <c r="N106" i="8"/>
  <c r="BH106" i="8" s="1"/>
  <c r="P106" i="8"/>
  <c r="BJ106" i="8" s="1"/>
  <c r="R106" i="8"/>
  <c r="BL106" i="8" s="1"/>
  <c r="T106" i="8"/>
  <c r="V106" i="8"/>
  <c r="BP106" i="8" s="1"/>
  <c r="X106" i="8"/>
  <c r="BR106" i="8" s="1"/>
  <c r="Z106" i="8"/>
  <c r="BT106" i="8" s="1"/>
  <c r="AB106" i="8"/>
  <c r="AD106" i="8"/>
  <c r="BX106" i="8" s="1"/>
  <c r="AF106" i="8"/>
  <c r="AH106" i="8"/>
  <c r="CB106" i="8" s="1"/>
  <c r="AJ106" i="8"/>
  <c r="CD106" i="8" s="1"/>
  <c r="AL106" i="8"/>
  <c r="CF106" i="8" s="1"/>
  <c r="AN106" i="8"/>
  <c r="AP106" i="8"/>
  <c r="CJ106" i="8" s="1"/>
  <c r="AR106" i="8"/>
  <c r="CL106" i="8" s="1"/>
  <c r="AT106" i="8"/>
  <c r="CN106" i="8" s="1"/>
  <c r="AV106" i="8"/>
  <c r="AX106" i="8"/>
  <c r="CR106" i="8" s="1"/>
  <c r="AZ106" i="8"/>
  <c r="BB106" i="8"/>
  <c r="CV106" i="8" s="1"/>
  <c r="BD106" i="8"/>
  <c r="L107" i="8"/>
  <c r="BF107" i="8" s="1"/>
  <c r="N107" i="8"/>
  <c r="P107" i="8"/>
  <c r="BJ107" i="8" s="1"/>
  <c r="R107" i="8"/>
  <c r="BL107" i="8" s="1"/>
  <c r="T107" i="8"/>
  <c r="BN107" i="8"/>
  <c r="V107" i="8"/>
  <c r="X107" i="8"/>
  <c r="BR107" i="8" s="1"/>
  <c r="Z107" i="8"/>
  <c r="AB107" i="8"/>
  <c r="BV107" i="8" s="1"/>
  <c r="AD107" i="8"/>
  <c r="AF107" i="8"/>
  <c r="BZ107" i="8" s="1"/>
  <c r="AH107" i="8"/>
  <c r="AJ107" i="8"/>
  <c r="CD107" i="8" s="1"/>
  <c r="AL107" i="8"/>
  <c r="CF107" i="8" s="1"/>
  <c r="AN107" i="8"/>
  <c r="CH107" i="8" s="1"/>
  <c r="AP107" i="8"/>
  <c r="CJ107" i="8" s="1"/>
  <c r="AR107" i="8"/>
  <c r="CL107" i="8" s="1"/>
  <c r="AT107" i="8"/>
  <c r="AV107" i="8"/>
  <c r="CP107" i="8" s="1"/>
  <c r="AX107" i="8"/>
  <c r="AZ107" i="8"/>
  <c r="CT107" i="8" s="1"/>
  <c r="BB107" i="8"/>
  <c r="BD107" i="8"/>
  <c r="CX107" i="8" s="1"/>
  <c r="L108" i="8"/>
  <c r="BF108" i="8" s="1"/>
  <c r="N108" i="8"/>
  <c r="BH108" i="8" s="1"/>
  <c r="P108" i="8"/>
  <c r="R108" i="8"/>
  <c r="BL108" i="8" s="1"/>
  <c r="T108" i="8"/>
  <c r="BN108" i="8" s="1"/>
  <c r="V108" i="8"/>
  <c r="BP108" i="8" s="1"/>
  <c r="X108" i="8"/>
  <c r="Z108" i="8"/>
  <c r="BT108" i="8" s="1"/>
  <c r="AB108" i="8"/>
  <c r="AD108" i="8"/>
  <c r="BX108" i="8" s="1"/>
  <c r="AF108" i="8"/>
  <c r="AH108" i="8"/>
  <c r="CB108" i="8" s="1"/>
  <c r="AJ108" i="8"/>
  <c r="CD108" i="8" s="1"/>
  <c r="AL108" i="8"/>
  <c r="CF108" i="8" s="1"/>
  <c r="AN108" i="8"/>
  <c r="AP108" i="8"/>
  <c r="CJ108" i="8" s="1"/>
  <c r="AR108" i="8"/>
  <c r="AT108" i="8"/>
  <c r="CN108" i="8" s="1"/>
  <c r="AV108" i="8"/>
  <c r="AX108" i="8"/>
  <c r="CR108" i="8" s="1"/>
  <c r="AZ108" i="8"/>
  <c r="CT108" i="8" s="1"/>
  <c r="BB108" i="8"/>
  <c r="CV108" i="8" s="1"/>
  <c r="BD108" i="8"/>
  <c r="L109" i="8"/>
  <c r="BF109" i="8" s="1"/>
  <c r="N109" i="8"/>
  <c r="BH109" i="8" s="1"/>
  <c r="P109" i="8"/>
  <c r="BJ109" i="8" s="1"/>
  <c r="R109" i="8"/>
  <c r="T109" i="8"/>
  <c r="BN109" i="8" s="1"/>
  <c r="V109" i="8"/>
  <c r="X109" i="8"/>
  <c r="BR109" i="8" s="1"/>
  <c r="Z109" i="8"/>
  <c r="AB109" i="8"/>
  <c r="BV109" i="8" s="1"/>
  <c r="AD109" i="8"/>
  <c r="AF109" i="8"/>
  <c r="BZ109" i="8" s="1"/>
  <c r="AH109" i="8"/>
  <c r="CB109" i="8" s="1"/>
  <c r="AJ109" i="8"/>
  <c r="CD109" i="8" s="1"/>
  <c r="AL109" i="8"/>
  <c r="CF109" i="8" s="1"/>
  <c r="AN109" i="8"/>
  <c r="CH109" i="8" s="1"/>
  <c r="AP109" i="8"/>
  <c r="AR109" i="8"/>
  <c r="CL109" i="8" s="1"/>
  <c r="AT109" i="8"/>
  <c r="AV109" i="8"/>
  <c r="CP109" i="8" s="1"/>
  <c r="AX109" i="8"/>
  <c r="AZ109" i="8"/>
  <c r="CT109" i="8" s="1"/>
  <c r="BB109" i="8"/>
  <c r="CV109" i="8" s="1"/>
  <c r="BD109" i="8"/>
  <c r="CX109" i="8"/>
  <c r="L110" i="8"/>
  <c r="N110" i="8"/>
  <c r="BH110" i="8" s="1"/>
  <c r="P110" i="8"/>
  <c r="R110" i="8"/>
  <c r="BL110" i="8" s="1"/>
  <c r="T110" i="8"/>
  <c r="V110" i="8"/>
  <c r="BP110" i="8" s="1"/>
  <c r="X110" i="8"/>
  <c r="BR110" i="8" s="1"/>
  <c r="Z110" i="8"/>
  <c r="BT110" i="8" s="1"/>
  <c r="AB110" i="8"/>
  <c r="AD110" i="8"/>
  <c r="BX110" i="8" s="1"/>
  <c r="AF110" i="8"/>
  <c r="BZ110" i="8" s="1"/>
  <c r="AH110" i="8"/>
  <c r="CB110" i="8" s="1"/>
  <c r="AJ110" i="8"/>
  <c r="CD110" i="8" s="1"/>
  <c r="AL110" i="8"/>
  <c r="CF110" i="8" s="1"/>
  <c r="AN110" i="8"/>
  <c r="AP110" i="8"/>
  <c r="CJ110" i="8" s="1"/>
  <c r="AR110" i="8"/>
  <c r="AT110" i="8"/>
  <c r="CN110" i="8" s="1"/>
  <c r="AV110" i="8"/>
  <c r="AX110" i="8"/>
  <c r="CR110" i="8" s="1"/>
  <c r="AZ110" i="8"/>
  <c r="BB110" i="8"/>
  <c r="CV110" i="8" s="1"/>
  <c r="BD110" i="8"/>
  <c r="L111" i="8"/>
  <c r="BF111" i="8" s="1"/>
  <c r="N111" i="8"/>
  <c r="P111" i="8"/>
  <c r="BJ111" i="8" s="1"/>
  <c r="R111" i="8"/>
  <c r="BL111" i="8" s="1"/>
  <c r="T111" i="8"/>
  <c r="BN111" i="8" s="1"/>
  <c r="V111" i="8"/>
  <c r="X111" i="8"/>
  <c r="BR111" i="8" s="1"/>
  <c r="Z111" i="8"/>
  <c r="BT111" i="8" s="1"/>
  <c r="AB111" i="8"/>
  <c r="BV111" i="8"/>
  <c r="AD111" i="8"/>
  <c r="AF111" i="8"/>
  <c r="BZ111" i="8" s="1"/>
  <c r="AH111" i="8"/>
  <c r="CB111" i="8" s="1"/>
  <c r="AJ111" i="8"/>
  <c r="CD111" i="8" s="1"/>
  <c r="AL111" i="8"/>
  <c r="AN111" i="8"/>
  <c r="CH111" i="8" s="1"/>
  <c r="AP111" i="8"/>
  <c r="CJ111" i="8" s="1"/>
  <c r="AR111" i="8"/>
  <c r="CL111" i="8" s="1"/>
  <c r="AT111" i="8"/>
  <c r="AV111" i="8"/>
  <c r="CP111" i="8" s="1"/>
  <c r="AX111" i="8"/>
  <c r="CR111" i="8" s="1"/>
  <c r="AZ111" i="8"/>
  <c r="CT111" i="8" s="1"/>
  <c r="BB111" i="8"/>
  <c r="BD111" i="8"/>
  <c r="CX111" i="8" s="1"/>
  <c r="L112" i="8"/>
  <c r="BF112" i="8" s="1"/>
  <c r="N112" i="8"/>
  <c r="BH112" i="8"/>
  <c r="P112" i="8"/>
  <c r="BJ112" i="8" s="1"/>
  <c r="R112" i="8"/>
  <c r="BL112" i="8" s="1"/>
  <c r="T112" i="8"/>
  <c r="V112" i="8"/>
  <c r="BP112" i="8" s="1"/>
  <c r="X112" i="8"/>
  <c r="Z112" i="8"/>
  <c r="BT112" i="8" s="1"/>
  <c r="AB112" i="8"/>
  <c r="BV112" i="8" s="1"/>
  <c r="AD112" i="8"/>
  <c r="BX112" i="8" s="1"/>
  <c r="AF112" i="8"/>
  <c r="AH112" i="8"/>
  <c r="CB112" i="8" s="1"/>
  <c r="AJ112" i="8"/>
  <c r="AL112" i="8"/>
  <c r="CF112" i="8"/>
  <c r="AN112" i="8"/>
  <c r="AP112" i="8"/>
  <c r="CJ112" i="8" s="1"/>
  <c r="AR112" i="8"/>
  <c r="CL112" i="8" s="1"/>
  <c r="AT112" i="8"/>
  <c r="CN112" i="8" s="1"/>
  <c r="AV112" i="8"/>
  <c r="AX112" i="8"/>
  <c r="CR112" i="8" s="1"/>
  <c r="AZ112" i="8"/>
  <c r="BB112" i="8"/>
  <c r="CV112" i="8" s="1"/>
  <c r="BD112" i="8"/>
  <c r="L113" i="8"/>
  <c r="BF113" i="8" s="1"/>
  <c r="N113" i="8"/>
  <c r="BH113" i="8" s="1"/>
  <c r="P113" i="8"/>
  <c r="BJ113" i="8" s="1"/>
  <c r="R113" i="8"/>
  <c r="BL113" i="8" s="1"/>
  <c r="T113" i="8"/>
  <c r="BN113" i="8" s="1"/>
  <c r="V113" i="8"/>
  <c r="X113" i="8"/>
  <c r="BR113" i="8" s="1"/>
  <c r="Z113" i="8"/>
  <c r="AB113" i="8"/>
  <c r="BV113" i="8" s="1"/>
  <c r="AD113" i="8"/>
  <c r="BX113" i="8" s="1"/>
  <c r="AF113" i="8"/>
  <c r="BZ113" i="8" s="1"/>
  <c r="AH113" i="8"/>
  <c r="AJ113" i="8"/>
  <c r="CD113" i="8" s="1"/>
  <c r="AL113" i="8"/>
  <c r="CF113" i="8" s="1"/>
  <c r="AN113" i="8"/>
  <c r="CH113" i="8" s="1"/>
  <c r="AP113" i="8"/>
  <c r="AR113" i="8"/>
  <c r="CL113" i="8" s="1"/>
  <c r="AT113" i="8"/>
  <c r="CN113" i="8" s="1"/>
  <c r="AV113" i="8"/>
  <c r="CP113" i="8" s="1"/>
  <c r="AX113" i="8"/>
  <c r="AZ113" i="8"/>
  <c r="CT113" i="8" s="1"/>
  <c r="BB113" i="8"/>
  <c r="CV113" i="8" s="1"/>
  <c r="BD113" i="8"/>
  <c r="CX113" i="8" s="1"/>
  <c r="L114" i="8"/>
  <c r="N114" i="8"/>
  <c r="BH114" i="8" s="1"/>
  <c r="P114" i="8"/>
  <c r="BJ114" i="8" s="1"/>
  <c r="R114" i="8"/>
  <c r="BL114" i="8" s="1"/>
  <c r="T114" i="8"/>
  <c r="V114" i="8"/>
  <c r="BP114" i="8" s="1"/>
  <c r="X114" i="8"/>
  <c r="Z114" i="8"/>
  <c r="BT114" i="8" s="1"/>
  <c r="AB114" i="8"/>
  <c r="AD114" i="8"/>
  <c r="BX114" i="8" s="1"/>
  <c r="AF114" i="8"/>
  <c r="BZ114" i="8" s="1"/>
  <c r="AH114" i="8"/>
  <c r="CB114" i="8" s="1"/>
  <c r="AJ114" i="8"/>
  <c r="AL114" i="8"/>
  <c r="CF114" i="8" s="1"/>
  <c r="AN114" i="8"/>
  <c r="CH114" i="8" s="1"/>
  <c r="AP114" i="8"/>
  <c r="CJ114" i="8" s="1"/>
  <c r="AR114" i="8"/>
  <c r="AT114" i="8"/>
  <c r="CN114" i="8" s="1"/>
  <c r="AV114" i="8"/>
  <c r="AX114" i="8"/>
  <c r="CR114" i="8" s="1"/>
  <c r="AZ114" i="8"/>
  <c r="BB114" i="8"/>
  <c r="CV114" i="8" s="1"/>
  <c r="BD114" i="8"/>
  <c r="CX114" i="8" s="1"/>
  <c r="L115" i="8"/>
  <c r="BF115" i="8" s="1"/>
  <c r="N115" i="8"/>
  <c r="P115" i="8"/>
  <c r="BJ115" i="8" s="1"/>
  <c r="R115" i="8"/>
  <c r="BL115" i="8" s="1"/>
  <c r="T115" i="8"/>
  <c r="BN115" i="8" s="1"/>
  <c r="V115" i="8"/>
  <c r="X115" i="8"/>
  <c r="BR115" i="8" s="1"/>
  <c r="Z115" i="8"/>
  <c r="AB115" i="8"/>
  <c r="BV115" i="8" s="1"/>
  <c r="AD115" i="8"/>
  <c r="AF115" i="8"/>
  <c r="BZ115" i="8" s="1"/>
  <c r="AH115" i="8"/>
  <c r="CB115" i="8" s="1"/>
  <c r="AJ115" i="8"/>
  <c r="CD115" i="8" s="1"/>
  <c r="AL115" i="8"/>
  <c r="AN115" i="8"/>
  <c r="CH115" i="8" s="1"/>
  <c r="AP115" i="8"/>
  <c r="AR115" i="8"/>
  <c r="CL115" i="8" s="1"/>
  <c r="AT115" i="8"/>
  <c r="AV115" i="8"/>
  <c r="CP115" i="8" s="1"/>
  <c r="AX115" i="8"/>
  <c r="AZ115" i="8"/>
  <c r="CT115" i="8"/>
  <c r="BB115" i="8"/>
  <c r="CV115" i="8" s="1"/>
  <c r="BD115" i="8"/>
  <c r="CX115" i="8" s="1"/>
  <c r="L116" i="8"/>
  <c r="N116" i="8"/>
  <c r="BH116" i="8" s="1"/>
  <c r="P116" i="8"/>
  <c r="R116" i="8"/>
  <c r="BL116" i="8" s="1"/>
  <c r="T116" i="8"/>
  <c r="V116" i="8"/>
  <c r="BP116" i="8" s="1"/>
  <c r="X116" i="8"/>
  <c r="Z116" i="8"/>
  <c r="BT116" i="8" s="1"/>
  <c r="AB116" i="8"/>
  <c r="AD116" i="8"/>
  <c r="BX116" i="8" s="1"/>
  <c r="AF116" i="8"/>
  <c r="AH116" i="8"/>
  <c r="CB116" i="8"/>
  <c r="AJ116" i="8"/>
  <c r="AL116" i="8"/>
  <c r="CF116" i="8" s="1"/>
  <c r="AN116" i="8"/>
  <c r="AP116" i="8"/>
  <c r="CJ116" i="8" s="1"/>
  <c r="AR116" i="8"/>
  <c r="CL116" i="8" s="1"/>
  <c r="AT116" i="8"/>
  <c r="CN116" i="8" s="1"/>
  <c r="AV116" i="8"/>
  <c r="AX116" i="8"/>
  <c r="CR116" i="8" s="1"/>
  <c r="AZ116" i="8"/>
  <c r="BB116" i="8"/>
  <c r="CV116" i="8" s="1"/>
  <c r="BD116" i="8"/>
  <c r="CX116" i="8" s="1"/>
  <c r="L117" i="8"/>
  <c r="BF117" i="8" s="1"/>
  <c r="G117" i="8" s="1"/>
  <c r="N117" i="8"/>
  <c r="P117" i="8"/>
  <c r="BJ117" i="8" s="1"/>
  <c r="R117" i="8"/>
  <c r="T117" i="8"/>
  <c r="BN117" i="8" s="1"/>
  <c r="V117" i="8"/>
  <c r="X117" i="8"/>
  <c r="BR117" i="8" s="1"/>
  <c r="Z117" i="8"/>
  <c r="BT117" i="8" s="1"/>
  <c r="AB117" i="8"/>
  <c r="BV117" i="8" s="1"/>
  <c r="AD117" i="8"/>
  <c r="AF117" i="8"/>
  <c r="BZ117" i="8" s="1"/>
  <c r="AH117" i="8"/>
  <c r="AJ117" i="8"/>
  <c r="CD117" i="8" s="1"/>
  <c r="AL117" i="8"/>
  <c r="CF117" i="8" s="1"/>
  <c r="AN117" i="8"/>
  <c r="CH117" i="8" s="1"/>
  <c r="AP117" i="8"/>
  <c r="AR117" i="8"/>
  <c r="CL117" i="8" s="1"/>
  <c r="AT117" i="8"/>
  <c r="CN117" i="8" s="1"/>
  <c r="AV117" i="8"/>
  <c r="CP117" i="8" s="1"/>
  <c r="AX117" i="8"/>
  <c r="AZ117" i="8"/>
  <c r="CT117" i="8" s="1"/>
  <c r="BB117" i="8"/>
  <c r="CV117" i="8" s="1"/>
  <c r="BD117" i="8"/>
  <c r="CX117" i="8" s="1"/>
  <c r="L118" i="8"/>
  <c r="N118" i="8"/>
  <c r="BH118" i="8" s="1"/>
  <c r="P118" i="8"/>
  <c r="R118" i="8"/>
  <c r="BL118" i="8" s="1"/>
  <c r="T118" i="8"/>
  <c r="V118" i="8"/>
  <c r="BP118" i="8" s="1"/>
  <c r="X118" i="8"/>
  <c r="BR118" i="8" s="1"/>
  <c r="Z118" i="8"/>
  <c r="BT118" i="8" s="1"/>
  <c r="AB118" i="8"/>
  <c r="AD118" i="8"/>
  <c r="BX118" i="8"/>
  <c r="AF118" i="8"/>
  <c r="AH118" i="8"/>
  <c r="CB118" i="8" s="1"/>
  <c r="AJ118" i="8"/>
  <c r="AL118" i="8"/>
  <c r="CF118" i="8" s="1"/>
  <c r="AN118" i="8"/>
  <c r="AP118" i="8"/>
  <c r="CJ118" i="8" s="1"/>
  <c r="AR118" i="8"/>
  <c r="AT118" i="8"/>
  <c r="CN118" i="8" s="1"/>
  <c r="AV118" i="8"/>
  <c r="CP118" i="8" s="1"/>
  <c r="AX118" i="8"/>
  <c r="CR118" i="8" s="1"/>
  <c r="AZ118" i="8"/>
  <c r="BB118" i="8"/>
  <c r="CV118" i="8" s="1"/>
  <c r="BD118" i="8"/>
  <c r="CX118" i="8" s="1"/>
  <c r="L119" i="8"/>
  <c r="N119" i="8"/>
  <c r="P119" i="8"/>
  <c r="R119" i="8"/>
  <c r="T119" i="8"/>
  <c r="V119" i="8"/>
  <c r="X119" i="8"/>
  <c r="BR119" i="8" s="1"/>
  <c r="Z119" i="8"/>
  <c r="AB119" i="8"/>
  <c r="AD119" i="8"/>
  <c r="AF119" i="8"/>
  <c r="BZ119" i="8" s="1"/>
  <c r="AH119" i="8"/>
  <c r="CB119" i="8" s="1"/>
  <c r="AJ119" i="8"/>
  <c r="AL119" i="8"/>
  <c r="AN119" i="8"/>
  <c r="AP119" i="8"/>
  <c r="AR119" i="8"/>
  <c r="AT119" i="8"/>
  <c r="AV119" i="8"/>
  <c r="CP119" i="8" s="1"/>
  <c r="AX119" i="8"/>
  <c r="CR119" i="8" s="1"/>
  <c r="AZ119" i="8"/>
  <c r="BB119" i="8"/>
  <c r="BD119" i="8"/>
  <c r="CX119" i="8" s="1"/>
  <c r="L120" i="8"/>
  <c r="BF120" i="8" s="1"/>
  <c r="N120" i="8"/>
  <c r="P120" i="8"/>
  <c r="R120" i="8"/>
  <c r="T120" i="8"/>
  <c r="V120" i="8"/>
  <c r="X120" i="8"/>
  <c r="Z120" i="8"/>
  <c r="BT120" i="8" s="1"/>
  <c r="AB120" i="8"/>
  <c r="BV120" i="8" s="1"/>
  <c r="AD120" i="8"/>
  <c r="AF120" i="8"/>
  <c r="AH120" i="8"/>
  <c r="CB120" i="8" s="1"/>
  <c r="AJ120" i="8"/>
  <c r="CD120" i="8" s="1"/>
  <c r="AL120" i="8"/>
  <c r="AN120" i="8"/>
  <c r="AP120" i="8"/>
  <c r="AR120" i="8"/>
  <c r="AT120" i="8"/>
  <c r="AV120" i="8"/>
  <c r="AX120" i="8"/>
  <c r="CR120" i="8" s="1"/>
  <c r="AZ120" i="8"/>
  <c r="CT120" i="8" s="1"/>
  <c r="BB120" i="8"/>
  <c r="BD120" i="8"/>
  <c r="L121" i="8"/>
  <c r="N121" i="8"/>
  <c r="BH121" i="8" s="1"/>
  <c r="P121" i="8"/>
  <c r="R121" i="8"/>
  <c r="T121" i="8"/>
  <c r="V121" i="8"/>
  <c r="X121" i="8"/>
  <c r="Z121" i="8"/>
  <c r="AB121" i="8"/>
  <c r="BV121" i="8" s="1"/>
  <c r="AD121" i="8"/>
  <c r="BX121" i="8" s="1"/>
  <c r="AF121" i="8"/>
  <c r="AH121" i="8"/>
  <c r="AJ121" i="8"/>
  <c r="CD121" i="8" s="1"/>
  <c r="AL121" i="8"/>
  <c r="CF121" i="8" s="1"/>
  <c r="AN121" i="8"/>
  <c r="AP121" i="8"/>
  <c r="AR121" i="8"/>
  <c r="AT121" i="8"/>
  <c r="AV121" i="8"/>
  <c r="AX121" i="8"/>
  <c r="AZ121" i="8"/>
  <c r="CT121" i="8" s="1"/>
  <c r="BB121" i="8"/>
  <c r="CV121" i="8" s="1"/>
  <c r="BD121" i="8"/>
  <c r="L122" i="8"/>
  <c r="N122" i="8"/>
  <c r="BH122" i="8" s="1"/>
  <c r="P122" i="8"/>
  <c r="BJ122" i="8" s="1"/>
  <c r="R122" i="8"/>
  <c r="T122" i="8"/>
  <c r="V122" i="8"/>
  <c r="X122" i="8"/>
  <c r="Z122" i="8"/>
  <c r="AB122" i="8"/>
  <c r="AD122" i="8"/>
  <c r="BX122" i="8" s="1"/>
  <c r="AF122" i="8"/>
  <c r="BZ122" i="8" s="1"/>
  <c r="AH122" i="8"/>
  <c r="AJ122" i="8"/>
  <c r="AL122" i="8"/>
  <c r="CF122" i="8" s="1"/>
  <c r="AN122" i="8"/>
  <c r="CH122" i="8" s="1"/>
  <c r="AP122" i="8"/>
  <c r="AR122" i="8"/>
  <c r="AT122" i="8"/>
  <c r="AV122" i="8"/>
  <c r="AX122" i="8"/>
  <c r="AZ122" i="8"/>
  <c r="BB122" i="8"/>
  <c r="BD122" i="8"/>
  <c r="CX122" i="8" s="1"/>
  <c r="L123" i="8"/>
  <c r="N123" i="8"/>
  <c r="P123" i="8"/>
  <c r="BJ123" i="8" s="1"/>
  <c r="R123" i="8"/>
  <c r="BL123" i="8" s="1"/>
  <c r="T123" i="8"/>
  <c r="V123" i="8"/>
  <c r="X123" i="8"/>
  <c r="Z123" i="8"/>
  <c r="AB123" i="8"/>
  <c r="AD123" i="8"/>
  <c r="AF123" i="8"/>
  <c r="AH123" i="8"/>
  <c r="CB123" i="8" s="1"/>
  <c r="AJ123" i="8"/>
  <c r="AL123" i="8"/>
  <c r="AN123" i="8"/>
  <c r="CH123" i="8" s="1"/>
  <c r="AP123" i="8"/>
  <c r="CJ123" i="8" s="1"/>
  <c r="AR123" i="8"/>
  <c r="AT123" i="8"/>
  <c r="AV123" i="8"/>
  <c r="AX123" i="8"/>
  <c r="AZ123" i="8"/>
  <c r="BB123" i="8"/>
  <c r="BD123" i="8"/>
  <c r="CX123" i="8" s="1"/>
  <c r="L124" i="8"/>
  <c r="N124" i="8"/>
  <c r="P124" i="8"/>
  <c r="R124" i="8"/>
  <c r="BL124" i="8" s="1"/>
  <c r="T124" i="8"/>
  <c r="BN124" i="8" s="1"/>
  <c r="V124" i="8"/>
  <c r="X124" i="8"/>
  <c r="Z124" i="8"/>
  <c r="AB124" i="8"/>
  <c r="BV124" i="8" s="1"/>
  <c r="AD124" i="8"/>
  <c r="AF124" i="8"/>
  <c r="AH124" i="8"/>
  <c r="AJ124" i="8"/>
  <c r="CD124" i="8" s="1"/>
  <c r="AL124" i="8"/>
  <c r="AN124" i="8"/>
  <c r="AP124" i="8"/>
  <c r="CJ124" i="8" s="1"/>
  <c r="AR124" i="8"/>
  <c r="CL124" i="8" s="1"/>
  <c r="AT124" i="8"/>
  <c r="AV124" i="8"/>
  <c r="AX124" i="8"/>
  <c r="AZ124" i="8"/>
  <c r="CT124" i="8" s="1"/>
  <c r="BB124" i="8"/>
  <c r="BD124" i="8"/>
  <c r="L125" i="8"/>
  <c r="BF125" i="8" s="1"/>
  <c r="N125" i="8"/>
  <c r="BH125" i="8" s="1"/>
  <c r="P125" i="8"/>
  <c r="R125" i="8"/>
  <c r="T125" i="8"/>
  <c r="BN125" i="8" s="1"/>
  <c r="V125" i="8"/>
  <c r="BP125" i="8" s="1"/>
  <c r="X125" i="8"/>
  <c r="Z125" i="8"/>
  <c r="AB125" i="8"/>
  <c r="AD125" i="8"/>
  <c r="BX125" i="8" s="1"/>
  <c r="AF125" i="8"/>
  <c r="AH125" i="8"/>
  <c r="AJ125" i="8"/>
  <c r="CD125" i="8" s="1"/>
  <c r="AL125" i="8"/>
  <c r="CF125" i="8" s="1"/>
  <c r="AN125" i="8"/>
  <c r="AP125" i="8"/>
  <c r="AR125" i="8"/>
  <c r="AT125" i="8"/>
  <c r="AV125" i="8"/>
  <c r="AX125" i="8"/>
  <c r="AZ125" i="8"/>
  <c r="BB125" i="8"/>
  <c r="CV125" i="8" s="1"/>
  <c r="BD125" i="8"/>
  <c r="L126" i="8"/>
  <c r="N126" i="8"/>
  <c r="BH126" i="8" s="1"/>
  <c r="P126" i="8"/>
  <c r="BJ126" i="8" s="1"/>
  <c r="R126" i="8"/>
  <c r="T126" i="8"/>
  <c r="V126" i="8"/>
  <c r="BP126" i="8" s="1"/>
  <c r="X126" i="8"/>
  <c r="BR126" i="8" s="1"/>
  <c r="Z126" i="8"/>
  <c r="AB126" i="8"/>
  <c r="AD126" i="8"/>
  <c r="AF126" i="8"/>
  <c r="BZ126" i="8" s="1"/>
  <c r="AH126" i="8"/>
  <c r="AJ126" i="8"/>
  <c r="AL126" i="8"/>
  <c r="CF126" i="8" s="1"/>
  <c r="AN126" i="8"/>
  <c r="CH126" i="8" s="1"/>
  <c r="AP126" i="8"/>
  <c r="AR126" i="8"/>
  <c r="AT126" i="8"/>
  <c r="CN126" i="8" s="1"/>
  <c r="AV126" i="8"/>
  <c r="CP126" i="8" s="1"/>
  <c r="AX126" i="8"/>
  <c r="AZ126" i="8"/>
  <c r="BB126" i="8"/>
  <c r="BD126" i="8"/>
  <c r="CX126" i="8" s="1"/>
  <c r="L127" i="8"/>
  <c r="N127" i="8"/>
  <c r="P127" i="8"/>
  <c r="R127" i="8"/>
  <c r="BL127" i="8" s="1"/>
  <c r="T127" i="8"/>
  <c r="V127" i="8"/>
  <c r="X127" i="8"/>
  <c r="BR127" i="8" s="1"/>
  <c r="Z127" i="8"/>
  <c r="BT127" i="8" s="1"/>
  <c r="AB127" i="8"/>
  <c r="AD127" i="8"/>
  <c r="AF127" i="8"/>
  <c r="AH127" i="8"/>
  <c r="CB127" i="8" s="1"/>
  <c r="AJ127" i="8"/>
  <c r="AL127" i="8"/>
  <c r="AN127" i="8"/>
  <c r="CH127" i="8" s="1"/>
  <c r="AP127" i="8"/>
  <c r="CJ127" i="8" s="1"/>
  <c r="AR127" i="8"/>
  <c r="AT127" i="8"/>
  <c r="AV127" i="8"/>
  <c r="CP127" i="8" s="1"/>
  <c r="AX127" i="8"/>
  <c r="CR127" i="8" s="1"/>
  <c r="AZ127" i="8"/>
  <c r="BB127" i="8"/>
  <c r="BD127" i="8"/>
  <c r="L128" i="8"/>
  <c r="BF128" i="8" s="1"/>
  <c r="N128" i="8"/>
  <c r="P128" i="8"/>
  <c r="R128" i="8"/>
  <c r="BL128" i="8" s="1"/>
  <c r="T128" i="8"/>
  <c r="V128" i="8"/>
  <c r="X128" i="8"/>
  <c r="Z128" i="8"/>
  <c r="BT128" i="8" s="1"/>
  <c r="AB128" i="8"/>
  <c r="BV128" i="8" s="1"/>
  <c r="AD128" i="8"/>
  <c r="AF128" i="8"/>
  <c r="AH128" i="8"/>
  <c r="AJ128" i="8"/>
  <c r="CD128" i="8" s="1"/>
  <c r="AL128" i="8"/>
  <c r="AN128" i="8"/>
  <c r="AP128" i="8"/>
  <c r="CJ128" i="8" s="1"/>
  <c r="AR128" i="8"/>
  <c r="CL128" i="8" s="1"/>
  <c r="AT128" i="8"/>
  <c r="AV128" i="8"/>
  <c r="AX128" i="8"/>
  <c r="CR128" i="8" s="1"/>
  <c r="AZ128" i="8"/>
  <c r="CT128" i="8" s="1"/>
  <c r="BB128" i="8"/>
  <c r="BD128" i="8"/>
  <c r="L129" i="8"/>
  <c r="N129" i="8"/>
  <c r="BH129" i="8" s="1"/>
  <c r="P129" i="8"/>
  <c r="R129" i="8"/>
  <c r="T129" i="8"/>
  <c r="BN129" i="8" s="1"/>
  <c r="V129" i="8"/>
  <c r="BP129" i="8" s="1"/>
  <c r="X129" i="8"/>
  <c r="Z129" i="8"/>
  <c r="AB129" i="8"/>
  <c r="BV129" i="8" s="1"/>
  <c r="AD129" i="8"/>
  <c r="BX129" i="8" s="1"/>
  <c r="AF129" i="8"/>
  <c r="AH129" i="8"/>
  <c r="AJ129" i="8"/>
  <c r="AL129" i="8"/>
  <c r="CF129" i="8" s="1"/>
  <c r="AN129" i="8"/>
  <c r="AP129" i="8"/>
  <c r="AR129" i="8"/>
  <c r="CL129" i="8" s="1"/>
  <c r="AT129" i="8"/>
  <c r="CN129" i="8" s="1"/>
  <c r="AV129" i="8"/>
  <c r="AX129" i="8"/>
  <c r="AZ129" i="8"/>
  <c r="CT129" i="8" s="1"/>
  <c r="BB129" i="8"/>
  <c r="CV129" i="8" s="1"/>
  <c r="BD129" i="8"/>
  <c r="L130" i="8"/>
  <c r="N130" i="8"/>
  <c r="P130" i="8"/>
  <c r="BJ130" i="8" s="1"/>
  <c r="R130" i="8"/>
  <c r="T130" i="8"/>
  <c r="V130" i="8"/>
  <c r="X130" i="8"/>
  <c r="BR130" i="8" s="1"/>
  <c r="Z130" i="8"/>
  <c r="AB130" i="8"/>
  <c r="AD130" i="8"/>
  <c r="BX130" i="8" s="1"/>
  <c r="AF130" i="8"/>
  <c r="BZ130" i="8" s="1"/>
  <c r="AH130" i="8"/>
  <c r="AJ130" i="8"/>
  <c r="AL130" i="8"/>
  <c r="AN130" i="8"/>
  <c r="CH130" i="8" s="1"/>
  <c r="AP130" i="8"/>
  <c r="AR130" i="8"/>
  <c r="AT130" i="8"/>
  <c r="CN130" i="8" s="1"/>
  <c r="AV130" i="8"/>
  <c r="CP130" i="8" s="1"/>
  <c r="AX130" i="8"/>
  <c r="AZ130" i="8"/>
  <c r="BB130" i="8"/>
  <c r="CV130" i="8" s="1"/>
  <c r="BD130" i="8"/>
  <c r="CX130" i="8" s="1"/>
  <c r="L131" i="8"/>
  <c r="N131" i="8"/>
  <c r="P131" i="8"/>
  <c r="R131" i="8"/>
  <c r="BL131" i="8" s="1"/>
  <c r="T131" i="8"/>
  <c r="V131" i="8"/>
  <c r="X131" i="8"/>
  <c r="BR131" i="8" s="1"/>
  <c r="Z131" i="8"/>
  <c r="BT131" i="8" s="1"/>
  <c r="AB131" i="8"/>
  <c r="AD131" i="8"/>
  <c r="AF131" i="8"/>
  <c r="BZ131" i="8" s="1"/>
  <c r="AH131" i="8"/>
  <c r="CB131" i="8" s="1"/>
  <c r="AJ131" i="8"/>
  <c r="AL131" i="8"/>
  <c r="AN131" i="8"/>
  <c r="AP131" i="8"/>
  <c r="CJ131" i="8" s="1"/>
  <c r="AR131" i="8"/>
  <c r="AT131" i="8"/>
  <c r="AV131" i="8"/>
  <c r="CP131" i="8" s="1"/>
  <c r="AX131" i="8"/>
  <c r="CR131" i="8" s="1"/>
  <c r="AZ131" i="8"/>
  <c r="BB131" i="8"/>
  <c r="BD131" i="8"/>
  <c r="CX131" i="8" s="1"/>
  <c r="BD102" i="8"/>
  <c r="CX102" i="8" s="1"/>
  <c r="BB102" i="8"/>
  <c r="CV102" i="8" s="1"/>
  <c r="AZ102" i="8"/>
  <c r="AX102" i="8"/>
  <c r="CR102" i="8" s="1"/>
  <c r="AV102" i="8"/>
  <c r="AT102" i="8"/>
  <c r="CN102" i="8" s="1"/>
  <c r="AR102" i="8"/>
  <c r="AP102" i="8"/>
  <c r="CJ102" i="8" s="1"/>
  <c r="AN102" i="8"/>
  <c r="CH102" i="8" s="1"/>
  <c r="AL102" i="8"/>
  <c r="CF102" i="8" s="1"/>
  <c r="AJ102" i="8"/>
  <c r="AH102" i="8"/>
  <c r="CB102" i="8" s="1"/>
  <c r="AF102" i="8"/>
  <c r="BZ102" i="8" s="1"/>
  <c r="AD102" i="8"/>
  <c r="BX102" i="8" s="1"/>
  <c r="AB102" i="8"/>
  <c r="Z102" i="8"/>
  <c r="BT102" i="8" s="1"/>
  <c r="X102" i="8"/>
  <c r="BR102" i="8" s="1"/>
  <c r="V102" i="8"/>
  <c r="BP102" i="8" s="1"/>
  <c r="T102" i="8"/>
  <c r="BN102" i="8" s="1"/>
  <c r="R102" i="8"/>
  <c r="BL102" i="8" s="1"/>
  <c r="P102" i="8"/>
  <c r="BJ102" i="8" s="1"/>
  <c r="N102" i="8"/>
  <c r="BH102" i="8" s="1"/>
  <c r="L102" i="8"/>
  <c r="BF102" i="8" s="1"/>
  <c r="L59" i="8"/>
  <c r="BF59" i="8" s="1"/>
  <c r="N59" i="8"/>
  <c r="P59" i="8"/>
  <c r="R59" i="8"/>
  <c r="T59" i="8"/>
  <c r="BN59" i="8" s="1"/>
  <c r="V59" i="8"/>
  <c r="X59" i="8"/>
  <c r="Z59" i="8"/>
  <c r="BT59" i="8" s="1"/>
  <c r="AB59" i="8"/>
  <c r="BV59" i="8"/>
  <c r="AD59" i="8"/>
  <c r="AF59" i="8"/>
  <c r="BZ59" i="8" s="1"/>
  <c r="AH59" i="8"/>
  <c r="CB59" i="8" s="1"/>
  <c r="AJ59" i="8"/>
  <c r="CD59" i="8" s="1"/>
  <c r="AL59" i="8"/>
  <c r="AN59" i="8"/>
  <c r="AP59" i="8"/>
  <c r="AR59" i="8"/>
  <c r="CL59" i="8" s="1"/>
  <c r="AT59" i="8"/>
  <c r="AV59" i="8"/>
  <c r="AX59" i="8"/>
  <c r="CR59" i="8" s="1"/>
  <c r="AZ59" i="8"/>
  <c r="CT59" i="8" s="1"/>
  <c r="BB59" i="8"/>
  <c r="CV59" i="8" s="1"/>
  <c r="BD59" i="8"/>
  <c r="L60" i="8"/>
  <c r="N60" i="8"/>
  <c r="BH60" i="8" s="1"/>
  <c r="P60" i="8"/>
  <c r="R60" i="8"/>
  <c r="T60" i="8"/>
  <c r="V60" i="8"/>
  <c r="BP60" i="8" s="1"/>
  <c r="X60" i="8"/>
  <c r="BR60" i="8" s="1"/>
  <c r="Z60" i="8"/>
  <c r="BT60" i="8" s="1"/>
  <c r="AB60" i="8"/>
  <c r="AD60" i="8"/>
  <c r="BX60" i="8" s="1"/>
  <c r="AF60" i="8"/>
  <c r="BZ60" i="8" s="1"/>
  <c r="AH60" i="8"/>
  <c r="AJ60" i="8"/>
  <c r="AL60" i="8"/>
  <c r="CF60" i="8" s="1"/>
  <c r="AN60" i="8"/>
  <c r="AP60" i="8"/>
  <c r="AR60" i="8"/>
  <c r="CL60" i="8" s="1"/>
  <c r="AT60" i="8"/>
  <c r="CN60" i="8" s="1"/>
  <c r="AV60" i="8"/>
  <c r="CP60" i="8" s="1"/>
  <c r="AX60" i="8"/>
  <c r="CR60" i="8" s="1"/>
  <c r="AZ60" i="8"/>
  <c r="CT60" i="8" s="1"/>
  <c r="BB60" i="8"/>
  <c r="CV60" i="8" s="1"/>
  <c r="BD60" i="8"/>
  <c r="CX60" i="8" s="1"/>
  <c r="L61" i="8"/>
  <c r="N61" i="8"/>
  <c r="P61" i="8"/>
  <c r="BJ61" i="8" s="1"/>
  <c r="R61" i="8"/>
  <c r="T61" i="8"/>
  <c r="V61" i="8"/>
  <c r="X61" i="8"/>
  <c r="BR61" i="8"/>
  <c r="Z61" i="8"/>
  <c r="BT61" i="8" s="1"/>
  <c r="AB61" i="8"/>
  <c r="BV61" i="8" s="1"/>
  <c r="AD61" i="8"/>
  <c r="AF61" i="8"/>
  <c r="BZ61" i="8" s="1"/>
  <c r="AH61" i="8"/>
  <c r="AJ61" i="8"/>
  <c r="AL61" i="8"/>
  <c r="AN61" i="8"/>
  <c r="CH61" i="8" s="1"/>
  <c r="AP61" i="8"/>
  <c r="CJ61" i="8" s="1"/>
  <c r="AR61" i="8"/>
  <c r="AT61" i="8"/>
  <c r="AV61" i="8"/>
  <c r="CP61" i="8" s="1"/>
  <c r="AX61" i="8"/>
  <c r="CR61" i="8" s="1"/>
  <c r="AZ61" i="8"/>
  <c r="BB61" i="8"/>
  <c r="CV61" i="8" s="1"/>
  <c r="BD61" i="8"/>
  <c r="CX61" i="8" s="1"/>
  <c r="L62" i="8"/>
  <c r="N62" i="8"/>
  <c r="P62" i="8"/>
  <c r="R62" i="8"/>
  <c r="BL62" i="8" s="1"/>
  <c r="T62" i="8"/>
  <c r="V62" i="8"/>
  <c r="X62" i="8"/>
  <c r="BR62" i="8" s="1"/>
  <c r="Z62" i="8"/>
  <c r="BT62" i="8" s="1"/>
  <c r="AB62" i="8"/>
  <c r="BV62" i="8" s="1"/>
  <c r="AD62" i="8"/>
  <c r="AF62" i="8"/>
  <c r="BZ62" i="8" s="1"/>
  <c r="AH62" i="8"/>
  <c r="CB62" i="8" s="1"/>
  <c r="AJ62" i="8"/>
  <c r="AL62" i="8"/>
  <c r="AN62" i="8"/>
  <c r="AP62" i="8"/>
  <c r="CJ62" i="8"/>
  <c r="AR62" i="8"/>
  <c r="AT62" i="8"/>
  <c r="CN62" i="8" s="1"/>
  <c r="AV62" i="8"/>
  <c r="CP62" i="8" s="1"/>
  <c r="AX62" i="8"/>
  <c r="CR62" i="8" s="1"/>
  <c r="AZ62" i="8"/>
  <c r="BB62" i="8"/>
  <c r="CV62" i="8" s="1"/>
  <c r="BD62" i="8"/>
  <c r="L63" i="8"/>
  <c r="BF63" i="8" s="1"/>
  <c r="N63" i="8"/>
  <c r="P63" i="8"/>
  <c r="R63" i="8"/>
  <c r="T63" i="8"/>
  <c r="BN63" i="8" s="1"/>
  <c r="V63" i="8"/>
  <c r="X63" i="8"/>
  <c r="Z63" i="8"/>
  <c r="BT63" i="8" s="1"/>
  <c r="AB63" i="8"/>
  <c r="BV63" i="8" s="1"/>
  <c r="AD63" i="8"/>
  <c r="AF63" i="8"/>
  <c r="BZ63" i="8" s="1"/>
  <c r="AH63" i="8"/>
  <c r="AJ63" i="8"/>
  <c r="CD63" i="8" s="1"/>
  <c r="AL63" i="8"/>
  <c r="AN63" i="8"/>
  <c r="AP63" i="8"/>
  <c r="AR63" i="8"/>
  <c r="CL63" i="8" s="1"/>
  <c r="AT63" i="8"/>
  <c r="CN63" i="8" s="1"/>
  <c r="AV63" i="8"/>
  <c r="CP63" i="8" s="1"/>
  <c r="AX63" i="8"/>
  <c r="AZ63" i="8"/>
  <c r="CT63" i="8" s="1"/>
  <c r="BB63" i="8"/>
  <c r="BD63" i="8"/>
  <c r="L64" i="8"/>
  <c r="N64" i="8"/>
  <c r="BH64" i="8" s="1"/>
  <c r="P64" i="8"/>
  <c r="BJ64" i="8" s="1"/>
  <c r="R64" i="8"/>
  <c r="T64" i="8"/>
  <c r="V64" i="8"/>
  <c r="BP64" i="8" s="1"/>
  <c r="X64" i="8"/>
  <c r="BR64" i="8" s="1"/>
  <c r="Z64" i="8"/>
  <c r="BT64" i="8" s="1"/>
  <c r="AB64" i="8"/>
  <c r="AD64" i="8"/>
  <c r="BX64" i="8" s="1"/>
  <c r="AF64" i="8"/>
  <c r="BZ64" i="8" s="1"/>
  <c r="AH64" i="8"/>
  <c r="AJ64" i="8"/>
  <c r="AL64" i="8"/>
  <c r="CF64" i="8" s="1"/>
  <c r="AN64" i="8"/>
  <c r="CH64" i="8" s="1"/>
  <c r="AP64" i="8"/>
  <c r="AR64" i="8"/>
  <c r="AT64" i="8"/>
  <c r="CN64" i="8"/>
  <c r="AV64" i="8"/>
  <c r="CP64" i="8" s="1"/>
  <c r="AX64" i="8"/>
  <c r="AZ64" i="8"/>
  <c r="BB64" i="8"/>
  <c r="CV64" i="8" s="1"/>
  <c r="BD64" i="8"/>
  <c r="L65" i="8"/>
  <c r="N65" i="8"/>
  <c r="P65" i="8"/>
  <c r="BJ65" i="8" s="1"/>
  <c r="R65" i="8"/>
  <c r="T65" i="8"/>
  <c r="BN65" i="8" s="1"/>
  <c r="V65" i="8"/>
  <c r="X65" i="8"/>
  <c r="BR65" i="8" s="1"/>
  <c r="Z65" i="8"/>
  <c r="BT65" i="8" s="1"/>
  <c r="AB65" i="8"/>
  <c r="AD65" i="8"/>
  <c r="AF65" i="8"/>
  <c r="BZ65" i="8" s="1"/>
  <c r="AH65" i="8"/>
  <c r="AJ65" i="8"/>
  <c r="CD65" i="8" s="1"/>
  <c r="AL65" i="8"/>
  <c r="AN65" i="8"/>
  <c r="CH65" i="8" s="1"/>
  <c r="AP65" i="8"/>
  <c r="AR65" i="8"/>
  <c r="CL65" i="8" s="1"/>
  <c r="AT65" i="8"/>
  <c r="AV65" i="8"/>
  <c r="CP65" i="8" s="1"/>
  <c r="AX65" i="8"/>
  <c r="AZ65" i="8"/>
  <c r="BB65" i="8"/>
  <c r="CV65" i="8" s="1"/>
  <c r="BD65" i="8"/>
  <c r="CX65" i="8" s="1"/>
  <c r="L66" i="8"/>
  <c r="BF66" i="8" s="1"/>
  <c r="N66" i="8"/>
  <c r="P66" i="8"/>
  <c r="R66" i="8"/>
  <c r="BL66" i="8" s="1"/>
  <c r="T66" i="8"/>
  <c r="BN66" i="8" s="1"/>
  <c r="V66" i="8"/>
  <c r="X66" i="8"/>
  <c r="BR66" i="8" s="1"/>
  <c r="Z66" i="8"/>
  <c r="BT66" i="8" s="1"/>
  <c r="AB66" i="8"/>
  <c r="AD66" i="8"/>
  <c r="AF66" i="8"/>
  <c r="BZ66" i="8" s="1"/>
  <c r="AH66" i="8"/>
  <c r="CB66" i="8" s="1"/>
  <c r="AJ66" i="8"/>
  <c r="CD66" i="8" s="1"/>
  <c r="AL66" i="8"/>
  <c r="AN66" i="8"/>
  <c r="AP66" i="8"/>
  <c r="CJ66" i="8" s="1"/>
  <c r="AR66" i="8"/>
  <c r="CL66" i="8" s="1"/>
  <c r="AT66" i="8"/>
  <c r="AV66" i="8"/>
  <c r="CP66" i="8" s="1"/>
  <c r="AX66" i="8"/>
  <c r="CR66" i="8" s="1"/>
  <c r="AZ66" i="8"/>
  <c r="BB66" i="8"/>
  <c r="CV66" i="8" s="1"/>
  <c r="BD66" i="8"/>
  <c r="CX66" i="8" s="1"/>
  <c r="L67" i="8"/>
  <c r="BF67" i="8" s="1"/>
  <c r="N67" i="8"/>
  <c r="P67" i="8"/>
  <c r="R67" i="8"/>
  <c r="T67" i="8"/>
  <c r="BN67" i="8" s="1"/>
  <c r="V67" i="8"/>
  <c r="X67" i="8"/>
  <c r="BR67" i="8" s="1"/>
  <c r="Z67" i="8"/>
  <c r="BT67" i="8" s="1"/>
  <c r="AB67" i="8"/>
  <c r="BV67" i="8" s="1"/>
  <c r="AD67" i="8"/>
  <c r="AF67" i="8"/>
  <c r="BZ67" i="8" s="1"/>
  <c r="AH67" i="8"/>
  <c r="AJ67" i="8"/>
  <c r="CD67" i="8" s="1"/>
  <c r="AL67" i="8"/>
  <c r="AN67" i="8"/>
  <c r="CH67" i="8" s="1"/>
  <c r="AP67" i="8"/>
  <c r="CJ67" i="8" s="1"/>
  <c r="AR67" i="8"/>
  <c r="CL67" i="8" s="1"/>
  <c r="AT67" i="8"/>
  <c r="CN67" i="8" s="1"/>
  <c r="AV67" i="8"/>
  <c r="CP67" i="8" s="1"/>
  <c r="AX67" i="8"/>
  <c r="AZ67" i="8"/>
  <c r="CT67" i="8"/>
  <c r="BB67" i="8"/>
  <c r="BD67" i="8"/>
  <c r="L68" i="8"/>
  <c r="N68" i="8"/>
  <c r="BH68" i="8" s="1"/>
  <c r="P68" i="8"/>
  <c r="BJ68" i="8" s="1"/>
  <c r="R68" i="8"/>
  <c r="T68" i="8"/>
  <c r="V68" i="8"/>
  <c r="BP68" i="8" s="1"/>
  <c r="X68" i="8"/>
  <c r="Z68" i="8"/>
  <c r="AB68" i="8"/>
  <c r="AD68" i="8"/>
  <c r="BX68" i="8" s="1"/>
  <c r="AF68" i="8"/>
  <c r="BZ68" i="8" s="1"/>
  <c r="AH68" i="8"/>
  <c r="AJ68" i="8"/>
  <c r="AL68" i="8"/>
  <c r="CF68" i="8" s="1"/>
  <c r="AN68" i="8"/>
  <c r="CH68" i="8" s="1"/>
  <c r="AP68" i="8"/>
  <c r="CJ68" i="8" s="1"/>
  <c r="AR68" i="8"/>
  <c r="AT68" i="8"/>
  <c r="CN68" i="8" s="1"/>
  <c r="AV68" i="8"/>
  <c r="CP68" i="8" s="1"/>
  <c r="AX68" i="8"/>
  <c r="AZ68" i="8"/>
  <c r="BB68" i="8"/>
  <c r="CV68" i="8" s="1"/>
  <c r="BD68" i="8"/>
  <c r="L69" i="8"/>
  <c r="N69" i="8"/>
  <c r="P69" i="8"/>
  <c r="BJ69" i="8" s="1"/>
  <c r="R69" i="8"/>
  <c r="T69" i="8"/>
  <c r="V69" i="8"/>
  <c r="BP69" i="8" s="1"/>
  <c r="X69" i="8"/>
  <c r="BR69" i="8" s="1"/>
  <c r="Z69" i="8"/>
  <c r="AB69" i="8"/>
  <c r="AD69" i="8"/>
  <c r="BX69" i="8" s="1"/>
  <c r="AF69" i="8"/>
  <c r="BZ69" i="8" s="1"/>
  <c r="AH69" i="8"/>
  <c r="AJ69" i="8"/>
  <c r="AL69" i="8"/>
  <c r="AN69" i="8"/>
  <c r="CH69" i="8" s="1"/>
  <c r="AP69" i="8"/>
  <c r="AR69" i="8"/>
  <c r="AT69" i="8"/>
  <c r="CN69" i="8" s="1"/>
  <c r="AV69" i="8"/>
  <c r="CP69" i="8" s="1"/>
  <c r="AX69" i="8"/>
  <c r="CR69" i="8" s="1"/>
  <c r="AZ69" i="8"/>
  <c r="BB69" i="8"/>
  <c r="CV69" i="8" s="1"/>
  <c r="BD69" i="8"/>
  <c r="CX69" i="8" s="1"/>
  <c r="L70" i="8"/>
  <c r="N70" i="8"/>
  <c r="P70" i="8"/>
  <c r="R70" i="8"/>
  <c r="BL70" i="8" s="1"/>
  <c r="T70" i="8"/>
  <c r="BN70" i="8" s="1"/>
  <c r="V70" i="8"/>
  <c r="X70" i="8"/>
  <c r="BR70" i="8" s="1"/>
  <c r="Z70" i="8"/>
  <c r="BT70" i="8" s="1"/>
  <c r="AB70" i="8"/>
  <c r="BV70" i="8" s="1"/>
  <c r="AD70" i="8"/>
  <c r="BX70" i="8" s="1"/>
  <c r="AF70" i="8"/>
  <c r="BZ70" i="8" s="1"/>
  <c r="AH70" i="8"/>
  <c r="CB70" i="8" s="1"/>
  <c r="AJ70" i="8"/>
  <c r="AL70" i="8"/>
  <c r="AN70" i="8"/>
  <c r="CH70" i="8" s="1"/>
  <c r="AP70" i="8"/>
  <c r="CJ70" i="8" s="1"/>
  <c r="AR70" i="8"/>
  <c r="AT70" i="8"/>
  <c r="AV70" i="8"/>
  <c r="AX70" i="8"/>
  <c r="CR70" i="8" s="1"/>
  <c r="AZ70" i="8"/>
  <c r="BB70" i="8"/>
  <c r="CV70" i="8" s="1"/>
  <c r="BD70" i="8"/>
  <c r="L71" i="8"/>
  <c r="BF71" i="8" s="1"/>
  <c r="N71" i="8"/>
  <c r="BH71" i="8" s="1"/>
  <c r="P71" i="8"/>
  <c r="R71" i="8"/>
  <c r="T71" i="8"/>
  <c r="BN71" i="8" s="1"/>
  <c r="V71" i="8"/>
  <c r="X71" i="8"/>
  <c r="BR71" i="8" s="1"/>
  <c r="Z71" i="8"/>
  <c r="BT71" i="8" s="1"/>
  <c r="AB71" i="8"/>
  <c r="BV71" i="8"/>
  <c r="AD71" i="8"/>
  <c r="AF71" i="8"/>
  <c r="AH71" i="8"/>
  <c r="AJ71" i="8"/>
  <c r="CD71" i="8" s="1"/>
  <c r="AL71" i="8"/>
  <c r="AN71" i="8"/>
  <c r="AP71" i="8"/>
  <c r="AR71" i="8"/>
  <c r="CL71" i="8" s="1"/>
  <c r="AT71" i="8"/>
  <c r="CN71" i="8" s="1"/>
  <c r="AV71" i="8"/>
  <c r="CP71" i="8" s="1"/>
  <c r="AX71" i="8"/>
  <c r="AZ71" i="8"/>
  <c r="CT71" i="8" s="1"/>
  <c r="BB71" i="8"/>
  <c r="CV71" i="8" s="1"/>
  <c r="BD71" i="8"/>
  <c r="L72" i="8"/>
  <c r="BF72" i="8" s="1"/>
  <c r="N72" i="8"/>
  <c r="BH72" i="8" s="1"/>
  <c r="P72" i="8"/>
  <c r="R72" i="8"/>
  <c r="T72" i="8"/>
  <c r="V72" i="8"/>
  <c r="BP72" i="8" s="1"/>
  <c r="X72" i="8"/>
  <c r="BR72" i="8" s="1"/>
  <c r="Z72" i="8"/>
  <c r="BT72" i="8" s="1"/>
  <c r="AB72" i="8"/>
  <c r="AD72" i="8"/>
  <c r="BX72" i="8" s="1"/>
  <c r="AF72" i="8"/>
  <c r="BZ72" i="8" s="1"/>
  <c r="AH72" i="8"/>
  <c r="CB72" i="8" s="1"/>
  <c r="AJ72" i="8"/>
  <c r="AL72" i="8"/>
  <c r="CF72" i="8" s="1"/>
  <c r="AN72" i="8"/>
  <c r="AP72" i="8"/>
  <c r="AR72" i="8"/>
  <c r="CL72" i="8" s="1"/>
  <c r="AT72" i="8"/>
  <c r="CN72" i="8" s="1"/>
  <c r="AV72" i="8"/>
  <c r="CP72" i="8" s="1"/>
  <c r="AX72" i="8"/>
  <c r="CR72" i="8" s="1"/>
  <c r="AZ72" i="8"/>
  <c r="BB72" i="8"/>
  <c r="CV72" i="8" s="1"/>
  <c r="BD72" i="8"/>
  <c r="CX72" i="8" s="1"/>
  <c r="L73" i="8"/>
  <c r="N73" i="8"/>
  <c r="P73" i="8"/>
  <c r="BJ73" i="8"/>
  <c r="R73" i="8"/>
  <c r="T73" i="8"/>
  <c r="V73" i="8"/>
  <c r="BP73" i="8" s="1"/>
  <c r="X73" i="8"/>
  <c r="BR73" i="8" s="1"/>
  <c r="Z73" i="8"/>
  <c r="BT73" i="8" s="1"/>
  <c r="AB73" i="8"/>
  <c r="AD73" i="8"/>
  <c r="BX73" i="8" s="1"/>
  <c r="AF73" i="8"/>
  <c r="BZ73" i="8" s="1"/>
  <c r="AH73" i="8"/>
  <c r="AJ73" i="8"/>
  <c r="AL73" i="8"/>
  <c r="AN73" i="8"/>
  <c r="CH73" i="8" s="1"/>
  <c r="AP73" i="8"/>
  <c r="CJ73" i="8" s="1"/>
  <c r="AR73" i="8"/>
  <c r="AT73" i="8"/>
  <c r="CN73" i="8" s="1"/>
  <c r="AV73" i="8"/>
  <c r="CP73" i="8" s="1"/>
  <c r="AX73" i="8"/>
  <c r="CR73" i="8" s="1"/>
  <c r="AZ73" i="8"/>
  <c r="CT73" i="8" s="1"/>
  <c r="BB73" i="8"/>
  <c r="CV73" i="8" s="1"/>
  <c r="BD73" i="8"/>
  <c r="CX73" i="8" s="1"/>
  <c r="L74" i="8"/>
  <c r="N74" i="8"/>
  <c r="BH74" i="8" s="1"/>
  <c r="P74" i="8"/>
  <c r="R74" i="8"/>
  <c r="BL74" i="8" s="1"/>
  <c r="T74" i="8"/>
  <c r="BN74" i="8" s="1"/>
  <c r="V74" i="8"/>
  <c r="X74" i="8"/>
  <c r="BR74" i="8" s="1"/>
  <c r="Z74" i="8"/>
  <c r="BT74" i="8" s="1"/>
  <c r="AB74" i="8"/>
  <c r="AD74" i="8"/>
  <c r="AF74" i="8"/>
  <c r="BZ74" i="8" s="1"/>
  <c r="AH74" i="8"/>
  <c r="CB74" i="8" s="1"/>
  <c r="AJ74" i="8"/>
  <c r="AL74" i="8"/>
  <c r="AN74" i="8"/>
  <c r="AP74" i="8"/>
  <c r="CJ74" i="8"/>
  <c r="AR74" i="8"/>
  <c r="AT74" i="8"/>
  <c r="CN74" i="8" s="1"/>
  <c r="AV74" i="8"/>
  <c r="CP74" i="8" s="1"/>
  <c r="AX74" i="8"/>
  <c r="CR74" i="8" s="1"/>
  <c r="AZ74" i="8"/>
  <c r="BB74" i="8"/>
  <c r="CV74" i="8" s="1"/>
  <c r="BD74" i="8"/>
  <c r="L75" i="8"/>
  <c r="BF75" i="8" s="1"/>
  <c r="N75" i="8"/>
  <c r="P75" i="8"/>
  <c r="R75" i="8"/>
  <c r="T75" i="8"/>
  <c r="BN75" i="8" s="1"/>
  <c r="V75" i="8"/>
  <c r="X75" i="8"/>
  <c r="BR75" i="8" s="1"/>
  <c r="Z75" i="8"/>
  <c r="BT75" i="8" s="1"/>
  <c r="AB75" i="8"/>
  <c r="BV75" i="8" s="1"/>
  <c r="AD75" i="8"/>
  <c r="AF75" i="8"/>
  <c r="BZ75" i="8" s="1"/>
  <c r="AH75" i="8"/>
  <c r="AJ75" i="8"/>
  <c r="CD75" i="8" s="1"/>
  <c r="AL75" i="8"/>
  <c r="CF75" i="8" s="1"/>
  <c r="AN75" i="8"/>
  <c r="CH75" i="8" s="1"/>
  <c r="AP75" i="8"/>
  <c r="CJ75" i="8" s="1"/>
  <c r="AR75" i="8"/>
  <c r="CL75" i="8" s="1"/>
  <c r="AT75" i="8"/>
  <c r="CN75" i="8" s="1"/>
  <c r="AV75" i="8"/>
  <c r="CP75" i="8" s="1"/>
  <c r="AX75" i="8"/>
  <c r="CR75" i="8"/>
  <c r="AZ75" i="8"/>
  <c r="CT75" i="8" s="1"/>
  <c r="BB75" i="8"/>
  <c r="BD75" i="8"/>
  <c r="CX75" i="8" s="1"/>
  <c r="L76" i="8"/>
  <c r="BF76" i="8" s="1"/>
  <c r="N76" i="8"/>
  <c r="BH76" i="8" s="1"/>
  <c r="P76" i="8"/>
  <c r="BJ76" i="8" s="1"/>
  <c r="R76" i="8"/>
  <c r="BL76" i="8" s="1"/>
  <c r="T76" i="8"/>
  <c r="BN76" i="8" s="1"/>
  <c r="V76" i="8"/>
  <c r="BP76" i="8" s="1"/>
  <c r="X76" i="8"/>
  <c r="Z76" i="8"/>
  <c r="BT76" i="8" s="1"/>
  <c r="AB76" i="8"/>
  <c r="BV76" i="8" s="1"/>
  <c r="AD76" i="8"/>
  <c r="BX76" i="8" s="1"/>
  <c r="AF76" i="8"/>
  <c r="BZ76" i="8" s="1"/>
  <c r="AH76" i="8"/>
  <c r="CB76" i="8" s="1"/>
  <c r="AJ76" i="8"/>
  <c r="CD76" i="8" s="1"/>
  <c r="AL76" i="8"/>
  <c r="CF76" i="8" s="1"/>
  <c r="AN76" i="8"/>
  <c r="CH76" i="8" s="1"/>
  <c r="AP76" i="8"/>
  <c r="CJ76" i="8" s="1"/>
  <c r="AR76" i="8"/>
  <c r="AT76" i="8"/>
  <c r="CN76" i="8"/>
  <c r="AV76" i="8"/>
  <c r="CP76" i="8" s="1"/>
  <c r="AX76" i="8"/>
  <c r="CR76" i="8" s="1"/>
  <c r="AZ76" i="8"/>
  <c r="CT76" i="8" s="1"/>
  <c r="BB76" i="8"/>
  <c r="CV76" i="8" s="1"/>
  <c r="BD76" i="8"/>
  <c r="L77" i="8"/>
  <c r="BF77" i="8" s="1"/>
  <c r="N77" i="8"/>
  <c r="BH77" i="8"/>
  <c r="P77" i="8"/>
  <c r="BJ77" i="8" s="1"/>
  <c r="R77" i="8"/>
  <c r="T77" i="8"/>
  <c r="BN77" i="8" s="1"/>
  <c r="V77" i="8"/>
  <c r="BP77" i="8" s="1"/>
  <c r="X77" i="8"/>
  <c r="BR77" i="8" s="1"/>
  <c r="Z77" i="8"/>
  <c r="AB77" i="8"/>
  <c r="BV77" i="8" s="1"/>
  <c r="AD77" i="8"/>
  <c r="BX77" i="8" s="1"/>
  <c r="AF77" i="8"/>
  <c r="BZ77" i="8" s="1"/>
  <c r="AH77" i="8"/>
  <c r="CB77" i="8" s="1"/>
  <c r="AJ77" i="8"/>
  <c r="CD77" i="8" s="1"/>
  <c r="AL77" i="8"/>
  <c r="AN77" i="8"/>
  <c r="CH77" i="8"/>
  <c r="AP77" i="8"/>
  <c r="CJ77" i="8" s="1"/>
  <c r="AR77" i="8"/>
  <c r="CL77" i="8" s="1"/>
  <c r="AT77" i="8"/>
  <c r="AV77" i="8"/>
  <c r="CP77" i="8" s="1"/>
  <c r="AX77" i="8"/>
  <c r="CR77" i="8" s="1"/>
  <c r="AZ77" i="8"/>
  <c r="CT77" i="8" s="1"/>
  <c r="BB77" i="8"/>
  <c r="CV77" i="8"/>
  <c r="BD77" i="8"/>
  <c r="CX77" i="8" s="1"/>
  <c r="L78" i="8"/>
  <c r="N78" i="8"/>
  <c r="BH78" i="8"/>
  <c r="P78" i="8"/>
  <c r="R78" i="8"/>
  <c r="T78" i="8"/>
  <c r="BN78" i="8" s="1"/>
  <c r="V78" i="8"/>
  <c r="BP78" i="8" s="1"/>
  <c r="X78" i="8"/>
  <c r="Z78" i="8"/>
  <c r="AB78" i="8"/>
  <c r="BV78" i="8" s="1"/>
  <c r="AD78" i="8"/>
  <c r="BX78" i="8"/>
  <c r="AF78" i="8"/>
  <c r="BZ78" i="8" s="1"/>
  <c r="AH78" i="8"/>
  <c r="CB78" i="8" s="1"/>
  <c r="AJ78" i="8"/>
  <c r="CD78" i="8" s="1"/>
  <c r="AL78" i="8"/>
  <c r="CF78" i="8" s="1"/>
  <c r="AN78" i="8"/>
  <c r="AP78" i="8"/>
  <c r="CJ78" i="8" s="1"/>
  <c r="AR78" i="8"/>
  <c r="CL78" i="8" s="1"/>
  <c r="AT78" i="8"/>
  <c r="CN78" i="8" s="1"/>
  <c r="AV78" i="8"/>
  <c r="AX78" i="8"/>
  <c r="AZ78" i="8"/>
  <c r="CT78" i="8" s="1"/>
  <c r="BB78" i="8"/>
  <c r="CV78" i="8" s="1"/>
  <c r="BD78" i="8"/>
  <c r="L79" i="8"/>
  <c r="BF79" i="8" s="1"/>
  <c r="N79" i="8"/>
  <c r="BH79" i="8" s="1"/>
  <c r="P79" i="8"/>
  <c r="BJ79" i="8" s="1"/>
  <c r="R79" i="8"/>
  <c r="BL79" i="8" s="1"/>
  <c r="T79" i="8"/>
  <c r="BN79" i="8" s="1"/>
  <c r="V79" i="8"/>
  <c r="BP79" i="8" s="1"/>
  <c r="X79" i="8"/>
  <c r="BR79" i="8" s="1"/>
  <c r="Z79" i="8"/>
  <c r="AB79" i="8"/>
  <c r="BV79" i="8" s="1"/>
  <c r="AD79" i="8"/>
  <c r="BX79" i="8" s="1"/>
  <c r="AF79" i="8"/>
  <c r="BZ79" i="8" s="1"/>
  <c r="AH79" i="8"/>
  <c r="CB79" i="8" s="1"/>
  <c r="AJ79" i="8"/>
  <c r="CD79" i="8" s="1"/>
  <c r="AL79" i="8"/>
  <c r="CF79" i="8" s="1"/>
  <c r="AN79" i="8"/>
  <c r="CH79" i="8" s="1"/>
  <c r="AP79" i="8"/>
  <c r="AR79" i="8"/>
  <c r="AT79" i="8"/>
  <c r="CN79" i="8" s="1"/>
  <c r="AV79" i="8"/>
  <c r="CP79" i="8" s="1"/>
  <c r="AX79" i="8"/>
  <c r="CR79" i="8" s="1"/>
  <c r="AZ79" i="8"/>
  <c r="CT79" i="8" s="1"/>
  <c r="BB79" i="8"/>
  <c r="CV79" i="8" s="1"/>
  <c r="BD79" i="8"/>
  <c r="CX79" i="8" s="1"/>
  <c r="L80" i="8"/>
  <c r="BF80" i="8" s="1"/>
  <c r="G80" i="8" s="1"/>
  <c r="N80" i="8"/>
  <c r="BH80" i="8" s="1"/>
  <c r="P80" i="8"/>
  <c r="BJ80" i="8" s="1"/>
  <c r="R80" i="8"/>
  <c r="BL80" i="8" s="1"/>
  <c r="T80" i="8"/>
  <c r="V80" i="8"/>
  <c r="BP80" i="8" s="1"/>
  <c r="X80" i="8"/>
  <c r="BR80" i="8" s="1"/>
  <c r="Z80" i="8"/>
  <c r="BT80" i="8" s="1"/>
  <c r="AB80" i="8"/>
  <c r="BV80" i="8" s="1"/>
  <c r="AD80" i="8"/>
  <c r="BX80" i="8" s="1"/>
  <c r="AF80" i="8"/>
  <c r="BZ80" i="8"/>
  <c r="AH80" i="8"/>
  <c r="CB80" i="8" s="1"/>
  <c r="AJ80" i="8"/>
  <c r="CD80" i="8" s="1"/>
  <c r="AL80" i="8"/>
  <c r="CF80" i="8" s="1"/>
  <c r="AN80" i="8"/>
  <c r="CH80" i="8" s="1"/>
  <c r="AP80" i="8"/>
  <c r="CJ80" i="8" s="1"/>
  <c r="AR80" i="8"/>
  <c r="CL80" i="8" s="1"/>
  <c r="AT80" i="8"/>
  <c r="CN80" i="8" s="1"/>
  <c r="AV80" i="8"/>
  <c r="CP80" i="8" s="1"/>
  <c r="AX80" i="8"/>
  <c r="CR80" i="8" s="1"/>
  <c r="AZ80" i="8"/>
  <c r="BB80" i="8"/>
  <c r="CV80" i="8" s="1"/>
  <c r="BD80" i="8"/>
  <c r="CX80" i="8" s="1"/>
  <c r="L81" i="8"/>
  <c r="N81" i="8"/>
  <c r="P81" i="8"/>
  <c r="BJ81" i="8" s="1"/>
  <c r="R81" i="8"/>
  <c r="BL81" i="8" s="1"/>
  <c r="T81" i="8"/>
  <c r="BN81" i="8" s="1"/>
  <c r="V81" i="8"/>
  <c r="BP81" i="8" s="1"/>
  <c r="X81" i="8"/>
  <c r="BR81" i="8" s="1"/>
  <c r="Z81" i="8"/>
  <c r="BT81" i="8" s="1"/>
  <c r="AB81" i="8"/>
  <c r="BV81" i="8"/>
  <c r="AD81" i="8"/>
  <c r="BX81" i="8" s="1"/>
  <c r="AF81" i="8"/>
  <c r="BZ81" i="8" s="1"/>
  <c r="AH81" i="8"/>
  <c r="CB81" i="8" s="1"/>
  <c r="AJ81" i="8"/>
  <c r="CD81" i="8" s="1"/>
  <c r="AL81" i="8"/>
  <c r="CF81" i="8" s="1"/>
  <c r="AN81" i="8"/>
  <c r="CH81" i="8" s="1"/>
  <c r="AP81" i="8"/>
  <c r="CJ81" i="8" s="1"/>
  <c r="AR81" i="8"/>
  <c r="CL81" i="8" s="1"/>
  <c r="AT81" i="8"/>
  <c r="CN81" i="8" s="1"/>
  <c r="AV81" i="8"/>
  <c r="CP81" i="8"/>
  <c r="AX81" i="8"/>
  <c r="CR81" i="8" s="1"/>
  <c r="AZ81" i="8"/>
  <c r="CT81" i="8" s="1"/>
  <c r="BB81" i="8"/>
  <c r="BD81" i="8"/>
  <c r="CX81" i="8" s="1"/>
  <c r="L82" i="8"/>
  <c r="BF82" i="8" s="1"/>
  <c r="N82" i="8"/>
  <c r="BH82" i="8" s="1"/>
  <c r="P82" i="8"/>
  <c r="BJ82" i="8" s="1"/>
  <c r="R82" i="8"/>
  <c r="BL82" i="8" s="1"/>
  <c r="T82" i="8"/>
  <c r="BN82" i="8" s="1"/>
  <c r="V82" i="8"/>
  <c r="BP82" i="8" s="1"/>
  <c r="X82" i="8"/>
  <c r="BR82" i="8" s="1"/>
  <c r="Z82" i="8"/>
  <c r="BT82" i="8" s="1"/>
  <c r="AB82" i="8"/>
  <c r="AD82" i="8"/>
  <c r="BX82" i="8" s="1"/>
  <c r="AF82" i="8"/>
  <c r="BZ82" i="8" s="1"/>
  <c r="AH82" i="8"/>
  <c r="CB82" i="8" s="1"/>
  <c r="AJ82" i="8"/>
  <c r="AL82" i="8"/>
  <c r="CF82" i="8" s="1"/>
  <c r="AN82" i="8"/>
  <c r="CH82" i="8" s="1"/>
  <c r="AP82" i="8"/>
  <c r="CJ82" i="8" s="1"/>
  <c r="AR82" i="8"/>
  <c r="CL82" i="8" s="1"/>
  <c r="AT82" i="8"/>
  <c r="CN82" i="8" s="1"/>
  <c r="AV82" i="8"/>
  <c r="CP82" i="8" s="1"/>
  <c r="AX82" i="8"/>
  <c r="CR82" i="8" s="1"/>
  <c r="AZ82" i="8"/>
  <c r="CT82" i="8" s="1"/>
  <c r="BB82" i="8"/>
  <c r="CV82" i="8" s="1"/>
  <c r="BD82" i="8"/>
  <c r="L83" i="8"/>
  <c r="BF83" i="8" s="1"/>
  <c r="N83" i="8"/>
  <c r="BH83" i="8" s="1"/>
  <c r="P83" i="8"/>
  <c r="BJ83" i="8" s="1"/>
  <c r="R83" i="8"/>
  <c r="BL83" i="8" s="1"/>
  <c r="T83" i="8"/>
  <c r="BN83" i="8"/>
  <c r="V83" i="8"/>
  <c r="BP83" i="8" s="1"/>
  <c r="X83" i="8"/>
  <c r="Z83" i="8"/>
  <c r="BT83" i="8" s="1"/>
  <c r="AB83" i="8"/>
  <c r="BV83" i="8" s="1"/>
  <c r="AD83" i="8"/>
  <c r="AF83" i="8"/>
  <c r="AH83" i="8"/>
  <c r="CB83" i="8"/>
  <c r="AJ83" i="8"/>
  <c r="CD83" i="8" s="1"/>
  <c r="AL83" i="8"/>
  <c r="CF83" i="8" s="1"/>
  <c r="AN83" i="8"/>
  <c r="CH83" i="8" s="1"/>
  <c r="AP83" i="8"/>
  <c r="CJ83" i="8" s="1"/>
  <c r="AR83" i="8"/>
  <c r="CL83" i="8" s="1"/>
  <c r="AT83" i="8"/>
  <c r="AV83" i="8"/>
  <c r="AX83" i="8"/>
  <c r="CR83" i="8" s="1"/>
  <c r="AZ83" i="8"/>
  <c r="CT83" i="8" s="1"/>
  <c r="BB83" i="8"/>
  <c r="BD83" i="8"/>
  <c r="CX83" i="8" s="1"/>
  <c r="L84" i="8"/>
  <c r="BF84" i="8" s="1"/>
  <c r="N84" i="8"/>
  <c r="BH84" i="8" s="1"/>
  <c r="P84" i="8"/>
  <c r="BJ84" i="8" s="1"/>
  <c r="R84" i="8"/>
  <c r="BL84" i="8" s="1"/>
  <c r="T84" i="8"/>
  <c r="BN84" i="8" s="1"/>
  <c r="V84" i="8"/>
  <c r="BP84" i="8" s="1"/>
  <c r="X84" i="8"/>
  <c r="BR84" i="8" s="1"/>
  <c r="Z84" i="8"/>
  <c r="BT84" i="8" s="1"/>
  <c r="AB84" i="8"/>
  <c r="BV84" i="8" s="1"/>
  <c r="AD84" i="8"/>
  <c r="BX84" i="8" s="1"/>
  <c r="AF84" i="8"/>
  <c r="BZ84" i="8" s="1"/>
  <c r="AH84" i="8"/>
  <c r="AJ84" i="8"/>
  <c r="CD84" i="8" s="1"/>
  <c r="AL84" i="8"/>
  <c r="CF84" i="8" s="1"/>
  <c r="AN84" i="8"/>
  <c r="AP84" i="8"/>
  <c r="CJ84" i="8" s="1"/>
  <c r="AR84" i="8"/>
  <c r="CL84" i="8" s="1"/>
  <c r="AT84" i="8"/>
  <c r="CN84" i="8" s="1"/>
  <c r="AV84" i="8"/>
  <c r="CP84" i="8" s="1"/>
  <c r="AX84" i="8"/>
  <c r="CR84" i="8" s="1"/>
  <c r="AZ84" i="8"/>
  <c r="CT84" i="8"/>
  <c r="BB84" i="8"/>
  <c r="CV84" i="8" s="1"/>
  <c r="BD84" i="8"/>
  <c r="CX84" i="8" s="1"/>
  <c r="L85" i="8"/>
  <c r="BF85" i="8" s="1"/>
  <c r="N85" i="8"/>
  <c r="BH85" i="8" s="1"/>
  <c r="P85" i="8"/>
  <c r="BJ85" i="8" s="1"/>
  <c r="R85" i="8"/>
  <c r="BL85" i="8" s="1"/>
  <c r="T85" i="8"/>
  <c r="BN85" i="8" s="1"/>
  <c r="V85" i="8"/>
  <c r="X85" i="8"/>
  <c r="BR85" i="8" s="1"/>
  <c r="Z85" i="8"/>
  <c r="AB85" i="8"/>
  <c r="BV85" i="8" s="1"/>
  <c r="AD85" i="8"/>
  <c r="BX85" i="8" s="1"/>
  <c r="AF85" i="8"/>
  <c r="BZ85" i="8" s="1"/>
  <c r="AH85" i="8"/>
  <c r="CB85" i="8" s="1"/>
  <c r="AJ85" i="8"/>
  <c r="CD85" i="8" s="1"/>
  <c r="AL85" i="8"/>
  <c r="CF85" i="8"/>
  <c r="AN85" i="8"/>
  <c r="CH85" i="8" s="1"/>
  <c r="AP85" i="8"/>
  <c r="AR85" i="8"/>
  <c r="CL85" i="8" s="1"/>
  <c r="AT85" i="8"/>
  <c r="CN85" i="8" s="1"/>
  <c r="AV85" i="8"/>
  <c r="CP85" i="8" s="1"/>
  <c r="AX85" i="8"/>
  <c r="CR85" i="8" s="1"/>
  <c r="AZ85" i="8"/>
  <c r="CT85" i="8" s="1"/>
  <c r="BB85" i="8"/>
  <c r="CV85" i="8" s="1"/>
  <c r="BD85" i="8"/>
  <c r="CX85" i="8" s="1"/>
  <c r="L86" i="8"/>
  <c r="N86" i="8"/>
  <c r="BH86" i="8" s="1"/>
  <c r="P86" i="8"/>
  <c r="R86" i="8"/>
  <c r="BL86" i="8" s="1"/>
  <c r="T86" i="8"/>
  <c r="BN86" i="8" s="1"/>
  <c r="V86" i="8"/>
  <c r="BP86" i="8" s="1"/>
  <c r="X86" i="8"/>
  <c r="BR86" i="8" s="1"/>
  <c r="Z86" i="8"/>
  <c r="BT86" i="8" s="1"/>
  <c r="AB86" i="8"/>
  <c r="BV86" i="8" s="1"/>
  <c r="AD86" i="8"/>
  <c r="BX86" i="8" s="1"/>
  <c r="AF86" i="8"/>
  <c r="AH86" i="8"/>
  <c r="CB86" i="8" s="1"/>
  <c r="AJ86" i="8"/>
  <c r="CD86" i="8" s="1"/>
  <c r="AL86" i="8"/>
  <c r="CF86" i="8"/>
  <c r="AN86" i="8"/>
  <c r="CH86" i="8" s="1"/>
  <c r="AP86" i="8"/>
  <c r="CJ86" i="8" s="1"/>
  <c r="AR86" i="8"/>
  <c r="CL86" i="8" s="1"/>
  <c r="AT86" i="8"/>
  <c r="CN86" i="8" s="1"/>
  <c r="AV86" i="8"/>
  <c r="CP86" i="8" s="1"/>
  <c r="AX86" i="8"/>
  <c r="CR86" i="8" s="1"/>
  <c r="AZ86" i="8"/>
  <c r="CT86" i="8" s="1"/>
  <c r="BB86" i="8"/>
  <c r="CV86" i="8"/>
  <c r="BD86" i="8"/>
  <c r="L87" i="8"/>
  <c r="BF87" i="8" s="1"/>
  <c r="N87" i="8"/>
  <c r="P87" i="8"/>
  <c r="BJ87" i="8" s="1"/>
  <c r="R87" i="8"/>
  <c r="BL87" i="8" s="1"/>
  <c r="T87" i="8"/>
  <c r="BN87" i="8" s="1"/>
  <c r="V87" i="8"/>
  <c r="BP87" i="8" s="1"/>
  <c r="X87" i="8"/>
  <c r="BR87" i="8" s="1"/>
  <c r="Z87" i="8"/>
  <c r="BT87" i="8" s="1"/>
  <c r="AB87" i="8"/>
  <c r="BV87" i="8" s="1"/>
  <c r="AD87" i="8"/>
  <c r="BX87" i="8" s="1"/>
  <c r="AF87" i="8"/>
  <c r="BZ87" i="8" s="1"/>
  <c r="AH87" i="8"/>
  <c r="CB87" i="8" s="1"/>
  <c r="AJ87" i="8"/>
  <c r="CD87" i="8" s="1"/>
  <c r="AL87" i="8"/>
  <c r="CF87" i="8" s="1"/>
  <c r="AN87" i="8"/>
  <c r="CH87" i="8" s="1"/>
  <c r="AP87" i="8"/>
  <c r="CJ87" i="8" s="1"/>
  <c r="AR87" i="8"/>
  <c r="CL87" i="8" s="1"/>
  <c r="AT87" i="8"/>
  <c r="CN87" i="8" s="1"/>
  <c r="AV87" i="8"/>
  <c r="CP87" i="8" s="1"/>
  <c r="AX87" i="8"/>
  <c r="CR87" i="8" s="1"/>
  <c r="AZ87" i="8"/>
  <c r="CT87" i="8" s="1"/>
  <c r="BB87" i="8"/>
  <c r="CV87" i="8" s="1"/>
  <c r="BD87" i="8"/>
  <c r="CX87" i="8" s="1"/>
  <c r="BD58" i="8"/>
  <c r="CX58" i="8" s="1"/>
  <c r="BB58" i="8"/>
  <c r="CV58" i="8" s="1"/>
  <c r="AV58" i="8"/>
  <c r="CP58" i="8" s="1"/>
  <c r="AZ58" i="8"/>
  <c r="CT58" i="8" s="1"/>
  <c r="AX58" i="8"/>
  <c r="CR58" i="8" s="1"/>
  <c r="AT58" i="8"/>
  <c r="CN58" i="8" s="1"/>
  <c r="AR58" i="8"/>
  <c r="CL58" i="8" s="1"/>
  <c r="AP58" i="8"/>
  <c r="AN58" i="8"/>
  <c r="CH58" i="8" s="1"/>
  <c r="AL58" i="8"/>
  <c r="CF58" i="8" s="1"/>
  <c r="AJ58" i="8"/>
  <c r="CD58" i="8" s="1"/>
  <c r="AH58" i="8"/>
  <c r="CB58" i="8" s="1"/>
  <c r="AF58" i="8"/>
  <c r="BZ58" i="8" s="1"/>
  <c r="AD58" i="8"/>
  <c r="BX58" i="8" s="1"/>
  <c r="AB58" i="8"/>
  <c r="BV58" i="8" s="1"/>
  <c r="Z58" i="8"/>
  <c r="BT58" i="8" s="1"/>
  <c r="X58" i="8"/>
  <c r="BR58" i="8" s="1"/>
  <c r="V58" i="8"/>
  <c r="BP58" i="8" s="1"/>
  <c r="T58" i="8"/>
  <c r="BN58" i="8"/>
  <c r="R58" i="8"/>
  <c r="P58" i="8"/>
  <c r="BJ58" i="8" s="1"/>
  <c r="N58" i="8"/>
  <c r="BH58" i="8" s="1"/>
  <c r="L58" i="8"/>
  <c r="BF58" i="8" s="1"/>
  <c r="D147" i="8"/>
  <c r="E147" i="8"/>
  <c r="F147" i="8"/>
  <c r="D148" i="8"/>
  <c r="E148" i="8"/>
  <c r="F148" i="8"/>
  <c r="D149" i="8"/>
  <c r="E149" i="8"/>
  <c r="F149" i="8"/>
  <c r="D150" i="8"/>
  <c r="E150" i="8"/>
  <c r="F150" i="8"/>
  <c r="D151" i="8"/>
  <c r="E151" i="8"/>
  <c r="F151" i="8"/>
  <c r="D152" i="8"/>
  <c r="E152" i="8"/>
  <c r="F152" i="8"/>
  <c r="D153" i="8"/>
  <c r="E153" i="8"/>
  <c r="F153" i="8"/>
  <c r="D154" i="8"/>
  <c r="E154" i="8"/>
  <c r="F154" i="8"/>
  <c r="D155" i="8"/>
  <c r="E155" i="8"/>
  <c r="F155" i="8"/>
  <c r="D156" i="8"/>
  <c r="E156" i="8"/>
  <c r="F156" i="8"/>
  <c r="D157" i="8"/>
  <c r="E157" i="8"/>
  <c r="F157" i="8"/>
  <c r="D158" i="8"/>
  <c r="E158" i="8"/>
  <c r="F158" i="8"/>
  <c r="D159" i="8"/>
  <c r="E159" i="8"/>
  <c r="F159" i="8"/>
  <c r="D160" i="8"/>
  <c r="E160" i="8"/>
  <c r="F160" i="8"/>
  <c r="D161" i="8"/>
  <c r="E161" i="8"/>
  <c r="F161" i="8"/>
  <c r="D162" i="8"/>
  <c r="E162" i="8"/>
  <c r="F162" i="8"/>
  <c r="D163" i="8"/>
  <c r="E163" i="8"/>
  <c r="F163" i="8"/>
  <c r="D164" i="8"/>
  <c r="E164" i="8"/>
  <c r="F164" i="8"/>
  <c r="D165" i="8"/>
  <c r="E165" i="8"/>
  <c r="F165" i="8"/>
  <c r="D166" i="8"/>
  <c r="E166" i="8"/>
  <c r="F166" i="8"/>
  <c r="D167" i="8"/>
  <c r="E167" i="8"/>
  <c r="F167" i="8"/>
  <c r="D168" i="8"/>
  <c r="E168" i="8"/>
  <c r="F168" i="8"/>
  <c r="D169" i="8"/>
  <c r="E169" i="8"/>
  <c r="F169" i="8"/>
  <c r="D170" i="8"/>
  <c r="E170" i="8"/>
  <c r="F170" i="8"/>
  <c r="D171" i="8"/>
  <c r="E171" i="8"/>
  <c r="F171" i="8"/>
  <c r="D172" i="8"/>
  <c r="E172" i="8"/>
  <c r="F172" i="8"/>
  <c r="D173" i="8"/>
  <c r="E173" i="8"/>
  <c r="F173" i="8"/>
  <c r="D174" i="8"/>
  <c r="E174" i="8"/>
  <c r="F174" i="8"/>
  <c r="D175" i="8"/>
  <c r="E175" i="8"/>
  <c r="F175" i="8"/>
  <c r="F146" i="8"/>
  <c r="E146" i="8"/>
  <c r="D146" i="8"/>
  <c r="D103" i="8"/>
  <c r="E103" i="8"/>
  <c r="F103" i="8"/>
  <c r="D104" i="8"/>
  <c r="E104" i="8"/>
  <c r="F104" i="8"/>
  <c r="D105" i="8"/>
  <c r="E105" i="8"/>
  <c r="F105" i="8"/>
  <c r="D106" i="8"/>
  <c r="E106" i="8"/>
  <c r="F106" i="8"/>
  <c r="D107" i="8"/>
  <c r="E107" i="8"/>
  <c r="F107" i="8"/>
  <c r="D108" i="8"/>
  <c r="E108" i="8"/>
  <c r="F108" i="8"/>
  <c r="D109" i="8"/>
  <c r="E109" i="8"/>
  <c r="F109" i="8"/>
  <c r="D110" i="8"/>
  <c r="E110" i="8"/>
  <c r="F110" i="8"/>
  <c r="D111" i="8"/>
  <c r="E111" i="8"/>
  <c r="F111" i="8"/>
  <c r="D112" i="8"/>
  <c r="E112" i="8"/>
  <c r="F112" i="8"/>
  <c r="D113" i="8"/>
  <c r="E113" i="8"/>
  <c r="F113" i="8"/>
  <c r="D114" i="8"/>
  <c r="E114" i="8"/>
  <c r="F114" i="8"/>
  <c r="D115" i="8"/>
  <c r="E115" i="8"/>
  <c r="F115" i="8"/>
  <c r="D116" i="8"/>
  <c r="E116" i="8"/>
  <c r="F116" i="8"/>
  <c r="D117" i="8"/>
  <c r="E117" i="8"/>
  <c r="F117" i="8"/>
  <c r="D118" i="8"/>
  <c r="E118" i="8"/>
  <c r="F118" i="8"/>
  <c r="D119" i="8"/>
  <c r="E119" i="8"/>
  <c r="F119" i="8"/>
  <c r="D120" i="8"/>
  <c r="E120" i="8"/>
  <c r="F120" i="8"/>
  <c r="D121" i="8"/>
  <c r="E121" i="8"/>
  <c r="F121" i="8"/>
  <c r="D122" i="8"/>
  <c r="E122" i="8"/>
  <c r="F122" i="8"/>
  <c r="D123" i="8"/>
  <c r="E123" i="8"/>
  <c r="F123" i="8"/>
  <c r="D124" i="8"/>
  <c r="E124" i="8"/>
  <c r="F124" i="8"/>
  <c r="D125" i="8"/>
  <c r="E125" i="8"/>
  <c r="F125" i="8"/>
  <c r="D126" i="8"/>
  <c r="E126" i="8"/>
  <c r="F126" i="8"/>
  <c r="D127" i="8"/>
  <c r="E127" i="8"/>
  <c r="F127" i="8"/>
  <c r="D128" i="8"/>
  <c r="E128" i="8"/>
  <c r="F128" i="8"/>
  <c r="D129" i="8"/>
  <c r="E129" i="8"/>
  <c r="F129" i="8"/>
  <c r="D130" i="8"/>
  <c r="E130" i="8"/>
  <c r="F130" i="8"/>
  <c r="D131" i="8"/>
  <c r="E131" i="8"/>
  <c r="F131" i="8"/>
  <c r="F102" i="8"/>
  <c r="E102" i="8"/>
  <c r="D102" i="8"/>
  <c r="D59" i="8"/>
  <c r="E59" i="8"/>
  <c r="F59" i="8"/>
  <c r="D60" i="8"/>
  <c r="E60" i="8"/>
  <c r="F60" i="8"/>
  <c r="D61" i="8"/>
  <c r="E61" i="8"/>
  <c r="F61" i="8"/>
  <c r="D62" i="8"/>
  <c r="E62" i="8"/>
  <c r="F62" i="8"/>
  <c r="D63" i="8"/>
  <c r="E63" i="8"/>
  <c r="F63" i="8"/>
  <c r="D64" i="8"/>
  <c r="E64" i="8"/>
  <c r="F64" i="8"/>
  <c r="D65" i="8"/>
  <c r="E65" i="8"/>
  <c r="F65" i="8"/>
  <c r="D66" i="8"/>
  <c r="E66" i="8"/>
  <c r="F66" i="8"/>
  <c r="D67" i="8"/>
  <c r="E67" i="8"/>
  <c r="F67" i="8"/>
  <c r="D68" i="8"/>
  <c r="E68" i="8"/>
  <c r="F68" i="8"/>
  <c r="D69" i="8"/>
  <c r="E69" i="8"/>
  <c r="F69" i="8"/>
  <c r="D70" i="8"/>
  <c r="E70" i="8"/>
  <c r="F70" i="8"/>
  <c r="D71" i="8"/>
  <c r="E71" i="8"/>
  <c r="F71" i="8"/>
  <c r="D72" i="8"/>
  <c r="E72" i="8"/>
  <c r="F72" i="8"/>
  <c r="D73" i="8"/>
  <c r="E73" i="8"/>
  <c r="F73" i="8"/>
  <c r="D74" i="8"/>
  <c r="E74" i="8"/>
  <c r="F74" i="8"/>
  <c r="D75" i="8"/>
  <c r="E75" i="8"/>
  <c r="F75" i="8"/>
  <c r="D76" i="8"/>
  <c r="E76" i="8"/>
  <c r="F76" i="8"/>
  <c r="D77" i="8"/>
  <c r="E77" i="8"/>
  <c r="F77" i="8"/>
  <c r="D78" i="8"/>
  <c r="E78" i="8"/>
  <c r="F78" i="8"/>
  <c r="D79" i="8"/>
  <c r="E79" i="8"/>
  <c r="F79" i="8"/>
  <c r="D80" i="8"/>
  <c r="E80" i="8"/>
  <c r="F80" i="8"/>
  <c r="D81" i="8"/>
  <c r="E81" i="8"/>
  <c r="F81" i="8"/>
  <c r="D82" i="8"/>
  <c r="E82" i="8"/>
  <c r="F82" i="8"/>
  <c r="D83" i="8"/>
  <c r="E83" i="8"/>
  <c r="F83" i="8"/>
  <c r="D84" i="8"/>
  <c r="E84" i="8"/>
  <c r="F84" i="8"/>
  <c r="D85" i="8"/>
  <c r="E85" i="8"/>
  <c r="F85" i="8"/>
  <c r="D86" i="8"/>
  <c r="E86" i="8"/>
  <c r="F86" i="8"/>
  <c r="D87" i="8"/>
  <c r="E87" i="8"/>
  <c r="F87" i="8"/>
  <c r="F58" i="8"/>
  <c r="E58" i="8"/>
  <c r="D58" i="8"/>
  <c r="CX175" i="8"/>
  <c r="CR175" i="8"/>
  <c r="CP175" i="8"/>
  <c r="CN175" i="8"/>
  <c r="CL175" i="8"/>
  <c r="CJ175" i="8"/>
  <c r="CH175" i="8"/>
  <c r="CF175" i="8"/>
  <c r="CD175" i="8"/>
  <c r="BZ175" i="8"/>
  <c r="BT175" i="8"/>
  <c r="BR175" i="8"/>
  <c r="BP175" i="8"/>
  <c r="BN175" i="8"/>
  <c r="BL175" i="8"/>
  <c r="BJ175" i="8"/>
  <c r="BH175" i="8"/>
  <c r="CV174" i="8"/>
  <c r="CR174" i="8"/>
  <c r="CP174" i="8"/>
  <c r="CN174" i="8"/>
  <c r="CL174" i="8"/>
  <c r="CJ174" i="8"/>
  <c r="CH174" i="8"/>
  <c r="CF174" i="8"/>
  <c r="CD174" i="8"/>
  <c r="BX174" i="8"/>
  <c r="BR174" i="8"/>
  <c r="BP174" i="8"/>
  <c r="BN174" i="8"/>
  <c r="BL174" i="8"/>
  <c r="BJ174" i="8"/>
  <c r="BH174" i="8"/>
  <c r="BF174" i="8"/>
  <c r="CT173" i="8"/>
  <c r="CP173" i="8"/>
  <c r="CN173" i="8"/>
  <c r="CL173" i="8"/>
  <c r="CJ173" i="8"/>
  <c r="CH173" i="8"/>
  <c r="CF173" i="8"/>
  <c r="CD173" i="8"/>
  <c r="CB173" i="8"/>
  <c r="BV173" i="8"/>
  <c r="BP173" i="8"/>
  <c r="BN173" i="8"/>
  <c r="BL173" i="8"/>
  <c r="BJ173" i="8"/>
  <c r="BH173" i="8"/>
  <c r="BF173" i="8"/>
  <c r="CX172" i="8"/>
  <c r="CR172" i="8"/>
  <c r="CL172" i="8"/>
  <c r="CJ172" i="8"/>
  <c r="CH172" i="8"/>
  <c r="CF172" i="8"/>
  <c r="CD172" i="8"/>
  <c r="CB172" i="8"/>
  <c r="BZ172" i="8"/>
  <c r="BX172" i="8"/>
  <c r="BT172" i="8"/>
  <c r="BN172" i="8"/>
  <c r="BL172" i="8"/>
  <c r="BJ172" i="8"/>
  <c r="BH172" i="8"/>
  <c r="BF172" i="8"/>
  <c r="CX171" i="8"/>
  <c r="CV171" i="8"/>
  <c r="CP171" i="8"/>
  <c r="CL171" i="8"/>
  <c r="CJ171" i="8"/>
  <c r="CH171" i="8"/>
  <c r="CF171" i="8"/>
  <c r="CD171" i="8"/>
  <c r="CB171" i="8"/>
  <c r="BZ171" i="8"/>
  <c r="BX171" i="8"/>
  <c r="BR171" i="8"/>
  <c r="BL171" i="8"/>
  <c r="BJ171" i="8"/>
  <c r="BH171" i="8"/>
  <c r="BF171" i="8"/>
  <c r="CX170" i="8"/>
  <c r="CV170" i="8"/>
  <c r="CT170" i="8"/>
  <c r="CN170" i="8"/>
  <c r="CJ170" i="8"/>
  <c r="CH170" i="8"/>
  <c r="CF170" i="8"/>
  <c r="CD170" i="8"/>
  <c r="CB170" i="8"/>
  <c r="BZ170" i="8"/>
  <c r="BX170" i="8"/>
  <c r="BV170" i="8"/>
  <c r="BP170" i="8"/>
  <c r="BJ170" i="8"/>
  <c r="BH170" i="8"/>
  <c r="BF170" i="8"/>
  <c r="CX169" i="8"/>
  <c r="CV169" i="8"/>
  <c r="CT169" i="8"/>
  <c r="CR169" i="8"/>
  <c r="CL169" i="8"/>
  <c r="CF169" i="8"/>
  <c r="CD169" i="8"/>
  <c r="CB169" i="8"/>
  <c r="BZ169" i="8"/>
  <c r="BX169" i="8"/>
  <c r="BV169" i="8"/>
  <c r="BT169" i="8"/>
  <c r="BR169" i="8"/>
  <c r="BN169" i="8"/>
  <c r="BH169" i="8"/>
  <c r="BF169" i="8"/>
  <c r="CX168" i="8"/>
  <c r="CV168" i="8"/>
  <c r="CT168" i="8"/>
  <c r="CR168" i="8"/>
  <c r="CP168" i="8"/>
  <c r="CJ168" i="8"/>
  <c r="CF168" i="8"/>
  <c r="CD168" i="8"/>
  <c r="CB168" i="8"/>
  <c r="BZ168" i="8"/>
  <c r="BX168" i="8"/>
  <c r="BV168" i="8"/>
  <c r="BT168" i="8"/>
  <c r="BR168" i="8"/>
  <c r="BL168" i="8"/>
  <c r="BF168" i="8"/>
  <c r="CX167" i="8"/>
  <c r="CV167" i="8"/>
  <c r="CT167" i="8"/>
  <c r="CR167" i="8"/>
  <c r="CP167" i="8"/>
  <c r="CN167" i="8"/>
  <c r="CH167" i="8"/>
  <c r="CD167" i="8"/>
  <c r="CB167" i="8"/>
  <c r="BZ167" i="8"/>
  <c r="BX167" i="8"/>
  <c r="BV167" i="8"/>
  <c r="BT167" i="8"/>
  <c r="BR167" i="8"/>
  <c r="BP167" i="8"/>
  <c r="BJ167" i="8"/>
  <c r="CX166" i="8"/>
  <c r="CV166" i="8"/>
  <c r="CT166" i="8"/>
  <c r="CR166" i="8"/>
  <c r="CP166" i="8"/>
  <c r="CN166" i="8"/>
  <c r="CL166" i="8"/>
  <c r="CF166" i="8"/>
  <c r="BZ166" i="8"/>
  <c r="BX166" i="8"/>
  <c r="BV166" i="8"/>
  <c r="BT166" i="8"/>
  <c r="BR166" i="8"/>
  <c r="BP166" i="8"/>
  <c r="BN166" i="8"/>
  <c r="BL166" i="8"/>
  <c r="BH166" i="8"/>
  <c r="CV165" i="8"/>
  <c r="CT165" i="8"/>
  <c r="CR165" i="8"/>
  <c r="CP165" i="8"/>
  <c r="CN165" i="8"/>
  <c r="CL165" i="8"/>
  <c r="CJ165" i="8"/>
  <c r="CD165" i="8"/>
  <c r="BZ165" i="8"/>
  <c r="BX165" i="8"/>
  <c r="BV165" i="8"/>
  <c r="BT165" i="8"/>
  <c r="BR165" i="8"/>
  <c r="BP165" i="8"/>
  <c r="BN165" i="8"/>
  <c r="BL165" i="8"/>
  <c r="BF165" i="8"/>
  <c r="CT164" i="8"/>
  <c r="CR164" i="8"/>
  <c r="CP164" i="8"/>
  <c r="CN164" i="8"/>
  <c r="CL164" i="8"/>
  <c r="CJ164" i="8"/>
  <c r="CH164" i="8"/>
  <c r="CB164" i="8"/>
  <c r="BX164" i="8"/>
  <c r="BV164" i="8"/>
  <c r="BT164" i="8"/>
  <c r="BR164" i="8"/>
  <c r="BP164" i="8"/>
  <c r="BN164" i="8"/>
  <c r="BL164" i="8"/>
  <c r="BJ164" i="8"/>
  <c r="CX163" i="8"/>
  <c r="CR163" i="8"/>
  <c r="CP163" i="8"/>
  <c r="CN163" i="8"/>
  <c r="CL163" i="8"/>
  <c r="CJ163" i="8"/>
  <c r="CH163" i="8"/>
  <c r="CF163" i="8"/>
  <c r="BZ163" i="8"/>
  <c r="BT163" i="8"/>
  <c r="BR163" i="8"/>
  <c r="BP163" i="8"/>
  <c r="BN163" i="8"/>
  <c r="BL163" i="8"/>
  <c r="BJ163" i="8"/>
  <c r="BH163" i="8"/>
  <c r="BF163" i="8"/>
  <c r="CV162" i="8"/>
  <c r="CP162" i="8"/>
  <c r="CN162" i="8"/>
  <c r="CL162" i="8"/>
  <c r="CJ162" i="8"/>
  <c r="CH162" i="8"/>
  <c r="CF162" i="8"/>
  <c r="CD162" i="8"/>
  <c r="BX162" i="8"/>
  <c r="BT162" i="8"/>
  <c r="BR162" i="8"/>
  <c r="BP162" i="8"/>
  <c r="BN162" i="8"/>
  <c r="BL162" i="8"/>
  <c r="BJ162" i="8"/>
  <c r="BH162" i="8"/>
  <c r="BF162" i="8"/>
  <c r="CT161" i="8"/>
  <c r="CN161" i="8"/>
  <c r="CL161" i="8"/>
  <c r="CJ161" i="8"/>
  <c r="CH161" i="8"/>
  <c r="CF161" i="8"/>
  <c r="CD161" i="8"/>
  <c r="CB161" i="8"/>
  <c r="BV161" i="8"/>
  <c r="BR161" i="8"/>
  <c r="BP161" i="8"/>
  <c r="BN161" i="8"/>
  <c r="BL161" i="8"/>
  <c r="BJ161" i="8"/>
  <c r="BH161" i="8"/>
  <c r="BF161" i="8"/>
  <c r="CX160" i="8"/>
  <c r="CR160" i="8"/>
  <c r="CL160" i="8"/>
  <c r="CJ160" i="8"/>
  <c r="CH160" i="8"/>
  <c r="CF160" i="8"/>
  <c r="CD160" i="8"/>
  <c r="CB160" i="8"/>
  <c r="BZ160" i="8"/>
  <c r="BT160" i="8"/>
  <c r="BN160" i="8"/>
  <c r="BL160" i="8"/>
  <c r="BJ160" i="8"/>
  <c r="BH160" i="8"/>
  <c r="BF160" i="8"/>
  <c r="CX159" i="8"/>
  <c r="CV159" i="8"/>
  <c r="CT159" i="8"/>
  <c r="CP159" i="8"/>
  <c r="CJ159" i="8"/>
  <c r="CH159" i="8"/>
  <c r="CF159" i="8"/>
  <c r="CD159" i="8"/>
  <c r="CB159" i="8"/>
  <c r="BZ159" i="8"/>
  <c r="BX159" i="8"/>
  <c r="BR159" i="8"/>
  <c r="BN159" i="8"/>
  <c r="BL159" i="8"/>
  <c r="BJ159" i="8"/>
  <c r="BH159" i="8"/>
  <c r="BF159" i="8"/>
  <c r="CX158" i="8"/>
  <c r="CV158" i="8"/>
  <c r="CT158" i="8"/>
  <c r="CN158" i="8"/>
  <c r="CH158" i="8"/>
  <c r="CF158" i="8"/>
  <c r="CD158" i="8"/>
  <c r="CB158" i="8"/>
  <c r="BZ158" i="8"/>
  <c r="BX158" i="8"/>
  <c r="BV158" i="8"/>
  <c r="BP158" i="8"/>
  <c r="BL158" i="8"/>
  <c r="BJ158" i="8"/>
  <c r="G158" i="8" s="1"/>
  <c r="BH158" i="8"/>
  <c r="BF158" i="8"/>
  <c r="CX157" i="8"/>
  <c r="CV157" i="8"/>
  <c r="CT157" i="8"/>
  <c r="CR157" i="8"/>
  <c r="CL157" i="8"/>
  <c r="CF157" i="8"/>
  <c r="CD157" i="8"/>
  <c r="CB157" i="8"/>
  <c r="BZ157" i="8"/>
  <c r="BX157" i="8"/>
  <c r="BV157" i="8"/>
  <c r="BT157" i="8"/>
  <c r="BN157" i="8"/>
  <c r="BH157" i="8"/>
  <c r="BF157" i="8"/>
  <c r="CX156" i="8"/>
  <c r="CV156" i="8"/>
  <c r="CT156" i="8"/>
  <c r="CR156" i="8"/>
  <c r="CP156" i="8"/>
  <c r="CN156" i="8"/>
  <c r="CJ156" i="8"/>
  <c r="CD156" i="8"/>
  <c r="CB156" i="8"/>
  <c r="BZ156" i="8"/>
  <c r="BX156" i="8"/>
  <c r="BV156" i="8"/>
  <c r="BT156" i="8"/>
  <c r="BR156" i="8"/>
  <c r="BL156" i="8"/>
  <c r="BH156" i="8"/>
  <c r="BF156" i="8"/>
  <c r="CX155" i="8"/>
  <c r="CV155" i="8"/>
  <c r="CT155" i="8"/>
  <c r="CR155" i="8"/>
  <c r="CP155" i="8"/>
  <c r="CN155" i="8"/>
  <c r="CH155" i="8"/>
  <c r="CB155" i="8"/>
  <c r="BZ155" i="8"/>
  <c r="BX155" i="8"/>
  <c r="BV155" i="8"/>
  <c r="BT155" i="8"/>
  <c r="BR155" i="8"/>
  <c r="BP155" i="8"/>
  <c r="BJ155" i="8"/>
  <c r="BF155" i="8"/>
  <c r="G155" i="8" s="1"/>
  <c r="CX154" i="8"/>
  <c r="CV154" i="8"/>
  <c r="CT154" i="8"/>
  <c r="CR154" i="8"/>
  <c r="CP154" i="8"/>
  <c r="CN154" i="8"/>
  <c r="CL154" i="8"/>
  <c r="CF154" i="8"/>
  <c r="BZ154" i="8"/>
  <c r="BX154" i="8"/>
  <c r="BV154" i="8"/>
  <c r="BT154" i="8"/>
  <c r="BR154" i="8"/>
  <c r="BP154" i="8"/>
  <c r="BN154" i="8"/>
  <c r="BH154" i="8"/>
  <c r="CV153" i="8"/>
  <c r="CT153" i="8"/>
  <c r="CR153" i="8"/>
  <c r="CP153" i="8"/>
  <c r="CN153" i="8"/>
  <c r="CL153" i="8"/>
  <c r="CJ153" i="8"/>
  <c r="CH153" i="8"/>
  <c r="CD153" i="8"/>
  <c r="BX153" i="8"/>
  <c r="BV153" i="8"/>
  <c r="BT153" i="8"/>
  <c r="BR153" i="8"/>
  <c r="BP153" i="8"/>
  <c r="BN153" i="8"/>
  <c r="BL153" i="8"/>
  <c r="BF153" i="8"/>
  <c r="CV152" i="8"/>
  <c r="CT152" i="8"/>
  <c r="CR152" i="8"/>
  <c r="CP152" i="8"/>
  <c r="CN152" i="8"/>
  <c r="CL152" i="8"/>
  <c r="CJ152" i="8"/>
  <c r="CH152" i="8"/>
  <c r="CD152" i="8"/>
  <c r="CB152" i="8"/>
  <c r="BV152" i="8"/>
  <c r="BT152" i="8"/>
  <c r="BR152" i="8"/>
  <c r="BP152" i="8"/>
  <c r="BN152" i="8"/>
  <c r="BL152" i="8"/>
  <c r="BJ152" i="8"/>
  <c r="CX151" i="8"/>
  <c r="CT151" i="8"/>
  <c r="CR151" i="8"/>
  <c r="CP151" i="8"/>
  <c r="CN151" i="8"/>
  <c r="CL151" i="8"/>
  <c r="CJ151" i="8"/>
  <c r="CH151" i="8"/>
  <c r="CF151" i="8"/>
  <c r="BZ151" i="8"/>
  <c r="BV151" i="8"/>
  <c r="BT151" i="8"/>
  <c r="BR151" i="8"/>
  <c r="BP151" i="8"/>
  <c r="BN151" i="8"/>
  <c r="BL151" i="8"/>
  <c r="BJ151" i="8"/>
  <c r="BH151" i="8"/>
  <c r="CV150" i="8"/>
  <c r="CP150" i="8"/>
  <c r="CN150" i="8"/>
  <c r="CL150" i="8"/>
  <c r="CJ150" i="8"/>
  <c r="CH150" i="8"/>
  <c r="CF150" i="8"/>
  <c r="CD150" i="8"/>
  <c r="BX150" i="8"/>
  <c r="BR150" i="8"/>
  <c r="BP150" i="8"/>
  <c r="BN150" i="8"/>
  <c r="BL150" i="8"/>
  <c r="BJ150" i="8"/>
  <c r="BH150" i="8"/>
  <c r="BF150" i="8"/>
  <c r="CT149" i="8"/>
  <c r="CN149" i="8"/>
  <c r="CL149" i="8"/>
  <c r="CJ149" i="8"/>
  <c r="CH149" i="8"/>
  <c r="CF149" i="8"/>
  <c r="CD149" i="8"/>
  <c r="CB149" i="8"/>
  <c r="BV149" i="8"/>
  <c r="BP149" i="8"/>
  <c r="BN149" i="8"/>
  <c r="BL149" i="8"/>
  <c r="BJ149" i="8"/>
  <c r="BH149" i="8"/>
  <c r="BF149" i="8"/>
  <c r="CX148" i="8"/>
  <c r="CV148" i="8"/>
  <c r="CR148" i="8"/>
  <c r="CL148" i="8"/>
  <c r="CJ148" i="8"/>
  <c r="CH148" i="8"/>
  <c r="CF148" i="8"/>
  <c r="CD148" i="8"/>
  <c r="CB148" i="8"/>
  <c r="BZ148" i="8"/>
  <c r="BX148" i="8"/>
  <c r="BT148" i="8"/>
  <c r="BN148" i="8"/>
  <c r="BL148" i="8"/>
  <c r="BJ148" i="8"/>
  <c r="BH148" i="8"/>
  <c r="BF148" i="8"/>
  <c r="CX147" i="8"/>
  <c r="CV147" i="8"/>
  <c r="CP147" i="8"/>
  <c r="CN147" i="8"/>
  <c r="CJ147" i="8"/>
  <c r="CH147" i="8"/>
  <c r="CF147" i="8"/>
  <c r="CD147" i="8"/>
  <c r="CB147" i="8"/>
  <c r="BZ147" i="8"/>
  <c r="BX147" i="8"/>
  <c r="BV147" i="8"/>
  <c r="BR147" i="8"/>
  <c r="BL147" i="8"/>
  <c r="BJ147" i="8"/>
  <c r="BH147" i="8"/>
  <c r="BF147" i="8"/>
  <c r="CT146" i="8"/>
  <c r="CR146" i="8"/>
  <c r="CP146" i="8"/>
  <c r="CN146" i="8"/>
  <c r="CL146" i="8"/>
  <c r="CJ146" i="8"/>
  <c r="CH146" i="8"/>
  <c r="CB146" i="8"/>
  <c r="BV146" i="8"/>
  <c r="BT146" i="8"/>
  <c r="BR146" i="8"/>
  <c r="BP146" i="8"/>
  <c r="BN146" i="8"/>
  <c r="BL146" i="8"/>
  <c r="BJ146" i="8"/>
  <c r="C142" i="8"/>
  <c r="C140" i="8"/>
  <c r="CV131" i="8"/>
  <c r="CT131" i="8"/>
  <c r="CN131" i="8"/>
  <c r="CL131" i="8"/>
  <c r="CH131" i="8"/>
  <c r="CF131" i="8"/>
  <c r="CD131" i="8"/>
  <c r="BX131" i="8"/>
  <c r="BV131" i="8"/>
  <c r="BP131" i="8"/>
  <c r="BN131" i="8"/>
  <c r="BJ131" i="8"/>
  <c r="BH131" i="8"/>
  <c r="BF131" i="8"/>
  <c r="CT130" i="8"/>
  <c r="CR130" i="8"/>
  <c r="CL130" i="8"/>
  <c r="CJ130" i="8"/>
  <c r="CF130" i="8"/>
  <c r="CD130" i="8"/>
  <c r="CB130" i="8"/>
  <c r="BV130" i="8"/>
  <c r="BT130" i="8"/>
  <c r="BP130" i="8"/>
  <c r="BN130" i="8"/>
  <c r="BL130" i="8"/>
  <c r="BH130" i="8"/>
  <c r="BF130" i="8"/>
  <c r="CX129" i="8"/>
  <c r="CR129" i="8"/>
  <c r="CP129" i="8"/>
  <c r="CJ129" i="8"/>
  <c r="CH129" i="8"/>
  <c r="CD129" i="8"/>
  <c r="CB129" i="8"/>
  <c r="BZ129" i="8"/>
  <c r="BT129" i="8"/>
  <c r="BR129" i="8"/>
  <c r="BL129" i="8"/>
  <c r="BJ129" i="8"/>
  <c r="BF129" i="8"/>
  <c r="CX128" i="8"/>
  <c r="CV128" i="8"/>
  <c r="CP128" i="8"/>
  <c r="CN128" i="8"/>
  <c r="CH128" i="8"/>
  <c r="CF128" i="8"/>
  <c r="CB128" i="8"/>
  <c r="BZ128" i="8"/>
  <c r="BX128" i="8"/>
  <c r="BR128" i="8"/>
  <c r="BP128" i="8"/>
  <c r="BN128" i="8"/>
  <c r="BJ128" i="8"/>
  <c r="BH128" i="8"/>
  <c r="CX127" i="8"/>
  <c r="CV127" i="8"/>
  <c r="CT127" i="8"/>
  <c r="CN127" i="8"/>
  <c r="CL127" i="8"/>
  <c r="CF127" i="8"/>
  <c r="CD127" i="8"/>
  <c r="BZ127" i="8"/>
  <c r="BX127" i="8"/>
  <c r="BV127" i="8"/>
  <c r="BP127" i="8"/>
  <c r="BN127" i="8"/>
  <c r="BJ127" i="8"/>
  <c r="BH127" i="8"/>
  <c r="BF127" i="8"/>
  <c r="CV126" i="8"/>
  <c r="CT126" i="8"/>
  <c r="CR126" i="8"/>
  <c r="CL126" i="8"/>
  <c r="CJ126" i="8"/>
  <c r="CD126" i="8"/>
  <c r="CB126" i="8"/>
  <c r="BX126" i="8"/>
  <c r="BV126" i="8"/>
  <c r="BT126" i="8"/>
  <c r="BN126" i="8"/>
  <c r="BL126" i="8"/>
  <c r="BF126" i="8"/>
  <c r="CX125" i="8"/>
  <c r="CT125" i="8"/>
  <c r="CR125" i="8"/>
  <c r="CP125" i="8"/>
  <c r="CN125" i="8"/>
  <c r="CL125" i="8"/>
  <c r="CJ125" i="8"/>
  <c r="CH125" i="8"/>
  <c r="CB125" i="8"/>
  <c r="BZ125" i="8"/>
  <c r="BV125" i="8"/>
  <c r="BT125" i="8"/>
  <c r="BR125" i="8"/>
  <c r="BL125" i="8"/>
  <c r="BJ125" i="8"/>
  <c r="CX124" i="8"/>
  <c r="CV124" i="8"/>
  <c r="CR124" i="8"/>
  <c r="CP124" i="8"/>
  <c r="CN124" i="8"/>
  <c r="CH124" i="8"/>
  <c r="CF124" i="8"/>
  <c r="CB124" i="8"/>
  <c r="BZ124" i="8"/>
  <c r="BX124" i="8"/>
  <c r="BT124" i="8"/>
  <c r="BR124" i="8"/>
  <c r="BP124" i="8"/>
  <c r="BJ124" i="8"/>
  <c r="BH124" i="8"/>
  <c r="BF124" i="8"/>
  <c r="CV123" i="8"/>
  <c r="CT123" i="8"/>
  <c r="CR123" i="8"/>
  <c r="CP123" i="8"/>
  <c r="CN123" i="8"/>
  <c r="CL123" i="8"/>
  <c r="CF123" i="8"/>
  <c r="CD123" i="8"/>
  <c r="BZ123" i="8"/>
  <c r="BX123" i="8"/>
  <c r="BV123" i="8"/>
  <c r="BT123" i="8"/>
  <c r="BR123" i="8"/>
  <c r="BP123" i="8"/>
  <c r="BN123" i="8"/>
  <c r="BH123" i="8"/>
  <c r="BF123" i="8"/>
  <c r="CV122" i="8"/>
  <c r="CT122" i="8"/>
  <c r="CR122" i="8"/>
  <c r="CP122" i="8"/>
  <c r="CN122" i="8"/>
  <c r="CL122" i="8"/>
  <c r="CJ122" i="8"/>
  <c r="CD122" i="8"/>
  <c r="CB122" i="8"/>
  <c r="BV122" i="8"/>
  <c r="BT122" i="8"/>
  <c r="BR122" i="8"/>
  <c r="BP122" i="8"/>
  <c r="BN122" i="8"/>
  <c r="BL122" i="8"/>
  <c r="BF122" i="8"/>
  <c r="CX121" i="8"/>
  <c r="CR121" i="8"/>
  <c r="CP121" i="8"/>
  <c r="CN121" i="8"/>
  <c r="CL121" i="8"/>
  <c r="CJ121" i="8"/>
  <c r="CH121" i="8"/>
  <c r="CB121" i="8"/>
  <c r="BZ121" i="8"/>
  <c r="BT121" i="8"/>
  <c r="BR121" i="8"/>
  <c r="BP121" i="8"/>
  <c r="BN121" i="8"/>
  <c r="BL121" i="8"/>
  <c r="BJ121" i="8"/>
  <c r="BF121" i="8"/>
  <c r="CX120" i="8"/>
  <c r="CV120" i="8"/>
  <c r="CP120" i="8"/>
  <c r="CN120" i="8"/>
  <c r="CL120" i="8"/>
  <c r="CJ120" i="8"/>
  <c r="CH120" i="8"/>
  <c r="CF120" i="8"/>
  <c r="BZ120" i="8"/>
  <c r="BX120" i="8"/>
  <c r="BR120" i="8"/>
  <c r="BP120" i="8"/>
  <c r="BN120" i="8"/>
  <c r="BL120" i="8"/>
  <c r="BJ120" i="8"/>
  <c r="BH120" i="8"/>
  <c r="G120" i="8" s="1"/>
  <c r="CV119" i="8"/>
  <c r="CT119" i="8"/>
  <c r="CN119" i="8"/>
  <c r="CL119" i="8"/>
  <c r="CJ119" i="8"/>
  <c r="CH119" i="8"/>
  <c r="CF119" i="8"/>
  <c r="CD119" i="8"/>
  <c r="BX119" i="8"/>
  <c r="BV119" i="8"/>
  <c r="BT119" i="8"/>
  <c r="BP119" i="8"/>
  <c r="BN119" i="8"/>
  <c r="BL119" i="8"/>
  <c r="BJ119" i="8"/>
  <c r="BH119" i="8"/>
  <c r="BF119" i="8"/>
  <c r="CT118" i="8"/>
  <c r="CL118" i="8"/>
  <c r="CH118" i="8"/>
  <c r="CD118" i="8"/>
  <c r="BZ118" i="8"/>
  <c r="BV118" i="8"/>
  <c r="BN118" i="8"/>
  <c r="BJ118" i="8"/>
  <c r="BF118" i="8"/>
  <c r="CR117" i="8"/>
  <c r="CJ117" i="8"/>
  <c r="CB117" i="8"/>
  <c r="BX117" i="8"/>
  <c r="BP117" i="8"/>
  <c r="BL117" i="8"/>
  <c r="BH117" i="8"/>
  <c r="CT116" i="8"/>
  <c r="CP116" i="8"/>
  <c r="CH116" i="8"/>
  <c r="CD116" i="8"/>
  <c r="BZ116" i="8"/>
  <c r="BV116" i="8"/>
  <c r="BR116" i="8"/>
  <c r="BN116" i="8"/>
  <c r="BJ116" i="8"/>
  <c r="BF116" i="8"/>
  <c r="CR115" i="8"/>
  <c r="CN115" i="8"/>
  <c r="CJ115" i="8"/>
  <c r="CF115" i="8"/>
  <c r="BX115" i="8"/>
  <c r="BT115" i="8"/>
  <c r="BP115" i="8"/>
  <c r="BH115" i="8"/>
  <c r="CT114" i="8"/>
  <c r="CP114" i="8"/>
  <c r="CL114" i="8"/>
  <c r="CD114" i="8"/>
  <c r="BV114" i="8"/>
  <c r="BR114" i="8"/>
  <c r="BN114" i="8"/>
  <c r="BF114" i="8"/>
  <c r="CR113" i="8"/>
  <c r="CJ113" i="8"/>
  <c r="CB113" i="8"/>
  <c r="BT113" i="8"/>
  <c r="BP113" i="8"/>
  <c r="CX112" i="8"/>
  <c r="CT112" i="8"/>
  <c r="CP112" i="8"/>
  <c r="CH112" i="8"/>
  <c r="CD112" i="8"/>
  <c r="BZ112" i="8"/>
  <c r="BR112" i="8"/>
  <c r="BN112" i="8"/>
  <c r="CV111" i="8"/>
  <c r="CN111" i="8"/>
  <c r="CF111" i="8"/>
  <c r="BX111" i="8"/>
  <c r="BP111" i="8"/>
  <c r="BH111" i="8"/>
  <c r="CX110" i="8"/>
  <c r="CT110" i="8"/>
  <c r="CP110" i="8"/>
  <c r="CL110" i="8"/>
  <c r="CH110" i="8"/>
  <c r="BV110" i="8"/>
  <c r="BN110" i="8"/>
  <c r="BJ110" i="8"/>
  <c r="BF110" i="8"/>
  <c r="CR109" i="8"/>
  <c r="CN109" i="8"/>
  <c r="CJ109" i="8"/>
  <c r="BX109" i="8"/>
  <c r="BT109" i="8"/>
  <c r="BP109" i="8"/>
  <c r="BL109" i="8"/>
  <c r="CX108" i="8"/>
  <c r="CP108" i="8"/>
  <c r="CL108" i="8"/>
  <c r="CH108" i="8"/>
  <c r="BZ108" i="8"/>
  <c r="BV108" i="8"/>
  <c r="BR108" i="8"/>
  <c r="BJ108" i="8"/>
  <c r="CV107" i="8"/>
  <c r="CR107" i="8"/>
  <c r="CN107" i="8"/>
  <c r="CB107" i="8"/>
  <c r="BX107" i="8"/>
  <c r="BT107" i="8"/>
  <c r="BP107" i="8"/>
  <c r="BH107" i="8"/>
  <c r="CX106" i="8"/>
  <c r="CT106" i="8"/>
  <c r="CP106" i="8"/>
  <c r="CH106" i="8"/>
  <c r="BZ106" i="8"/>
  <c r="BV106" i="8"/>
  <c r="BN106" i="8"/>
  <c r="BF106" i="8"/>
  <c r="CV105" i="8"/>
  <c r="CR105" i="8"/>
  <c r="CJ105" i="8"/>
  <c r="CB105" i="8"/>
  <c r="BX105" i="8"/>
  <c r="BT105" i="8"/>
  <c r="BP105" i="8"/>
  <c r="CT104" i="8"/>
  <c r="CP104" i="8"/>
  <c r="CL104" i="8"/>
  <c r="CH104" i="8"/>
  <c r="CD104" i="8"/>
  <c r="BZ104" i="8"/>
  <c r="BR104" i="8"/>
  <c r="BF104" i="8"/>
  <c r="CR103" i="8"/>
  <c r="CF103" i="8"/>
  <c r="CB103" i="8"/>
  <c r="BX103" i="8"/>
  <c r="BP103" i="8"/>
  <c r="BL103" i="8"/>
  <c r="CT102" i="8"/>
  <c r="CP102" i="8"/>
  <c r="CL102" i="8"/>
  <c r="CD102" i="8"/>
  <c r="BV102" i="8"/>
  <c r="C98" i="8"/>
  <c r="C96" i="8"/>
  <c r="BH87" i="8"/>
  <c r="CX86" i="8"/>
  <c r="BZ86" i="8"/>
  <c r="BJ86" i="8"/>
  <c r="BF86" i="8"/>
  <c r="CJ85" i="8"/>
  <c r="BT85" i="8"/>
  <c r="BP85" i="8"/>
  <c r="CH84" i="8"/>
  <c r="CB84" i="8"/>
  <c r="CV83" i="8"/>
  <c r="CP83" i="8"/>
  <c r="CN83" i="8"/>
  <c r="BZ83" i="8"/>
  <c r="BX83" i="8"/>
  <c r="BR83" i="8"/>
  <c r="CX82" i="8"/>
  <c r="CD82" i="8"/>
  <c r="BV82" i="8"/>
  <c r="CV81" i="8"/>
  <c r="BH81" i="8"/>
  <c r="BF81" i="8"/>
  <c r="CT80" i="8"/>
  <c r="BN80" i="8"/>
  <c r="CL79" i="8"/>
  <c r="CJ79" i="8"/>
  <c r="BT79" i="8"/>
  <c r="CX78" i="8"/>
  <c r="CR78" i="8"/>
  <c r="CP78" i="8"/>
  <c r="CH78" i="8"/>
  <c r="BT78" i="8"/>
  <c r="BR78" i="8"/>
  <c r="BL78" i="8"/>
  <c r="BJ78" i="8"/>
  <c r="BF78" i="8"/>
  <c r="CN77" i="8"/>
  <c r="CF77" i="8"/>
  <c r="BT77" i="8"/>
  <c r="BL77" i="8"/>
  <c r="CX76" i="8"/>
  <c r="CL76" i="8"/>
  <c r="BR76" i="8"/>
  <c r="CV75" i="8"/>
  <c r="CB75" i="8"/>
  <c r="BX75" i="8"/>
  <c r="BP75" i="8"/>
  <c r="BL75" i="8"/>
  <c r="BJ75" i="8"/>
  <c r="BH75" i="8"/>
  <c r="CX74" i="8"/>
  <c r="CT74" i="8"/>
  <c r="CL74" i="8"/>
  <c r="CH74" i="8"/>
  <c r="CF74" i="8"/>
  <c r="CD74" i="8"/>
  <c r="BX74" i="8"/>
  <c r="BV74" i="8"/>
  <c r="BP74" i="8"/>
  <c r="BJ74" i="8"/>
  <c r="BF74" i="8"/>
  <c r="CL73" i="8"/>
  <c r="CF73" i="8"/>
  <c r="CD73" i="8"/>
  <c r="CB73" i="8"/>
  <c r="BV73" i="8"/>
  <c r="BN73" i="8"/>
  <c r="BL73" i="8"/>
  <c r="BH73" i="8"/>
  <c r="BF73" i="8"/>
  <c r="CT72" i="8"/>
  <c r="CJ72" i="8"/>
  <c r="CH72" i="8"/>
  <c r="CD72" i="8"/>
  <c r="BV72" i="8"/>
  <c r="BN72" i="8"/>
  <c r="BL72" i="8"/>
  <c r="BJ72" i="8"/>
  <c r="CX71" i="8"/>
  <c r="CR71" i="8"/>
  <c r="CJ71" i="8"/>
  <c r="CH71" i="8"/>
  <c r="CF71" i="8"/>
  <c r="CB71" i="8"/>
  <c r="BZ71" i="8"/>
  <c r="BX71" i="8"/>
  <c r="BP71" i="8"/>
  <c r="BL71" i="8"/>
  <c r="BJ71" i="8"/>
  <c r="CX70" i="8"/>
  <c r="CT70" i="8"/>
  <c r="CP70" i="8"/>
  <c r="CN70" i="8"/>
  <c r="CL70" i="8"/>
  <c r="CF70" i="8"/>
  <c r="CD70" i="8"/>
  <c r="BP70" i="8"/>
  <c r="BJ70" i="8"/>
  <c r="BH70" i="8"/>
  <c r="BF70" i="8"/>
  <c r="CT69" i="8"/>
  <c r="CL69" i="8"/>
  <c r="CJ69" i="8"/>
  <c r="CF69" i="8"/>
  <c r="CD69" i="8"/>
  <c r="CB69" i="8"/>
  <c r="BV69" i="8"/>
  <c r="BT69" i="8"/>
  <c r="BN69" i="8"/>
  <c r="BL69" i="8"/>
  <c r="BH69" i="8"/>
  <c r="BF69" i="8"/>
  <c r="CX68" i="8"/>
  <c r="CT68" i="8"/>
  <c r="CR68" i="8"/>
  <c r="CL68" i="8"/>
  <c r="CD68" i="8"/>
  <c r="CB68" i="8"/>
  <c r="BV68" i="8"/>
  <c r="BT68" i="8"/>
  <c r="BR68" i="8"/>
  <c r="BN68" i="8"/>
  <c r="BL68" i="8"/>
  <c r="BF68" i="8"/>
  <c r="CX67" i="8"/>
  <c r="CV67" i="8"/>
  <c r="CR67" i="8"/>
  <c r="CF67" i="8"/>
  <c r="CB67" i="8"/>
  <c r="BX67" i="8"/>
  <c r="BP67" i="8"/>
  <c r="BL67" i="8"/>
  <c r="BJ67" i="8"/>
  <c r="BH67" i="8"/>
  <c r="CT66" i="8"/>
  <c r="CN66" i="8"/>
  <c r="CH66" i="8"/>
  <c r="CF66" i="8"/>
  <c r="BX66" i="8"/>
  <c r="BV66" i="8"/>
  <c r="BP66" i="8"/>
  <c r="BJ66" i="8"/>
  <c r="BH66" i="8"/>
  <c r="CT65" i="8"/>
  <c r="CR65" i="8"/>
  <c r="CN65" i="8"/>
  <c r="CJ65" i="8"/>
  <c r="CF65" i="8"/>
  <c r="CB65" i="8"/>
  <c r="BX65" i="8"/>
  <c r="BV65" i="8"/>
  <c r="BP65" i="8"/>
  <c r="BL65" i="8"/>
  <c r="BH65" i="8"/>
  <c r="BF65" i="8"/>
  <c r="CX64" i="8"/>
  <c r="CT64" i="8"/>
  <c r="CR64" i="8"/>
  <c r="CL64" i="8"/>
  <c r="CJ64" i="8"/>
  <c r="CD64" i="8"/>
  <c r="CB64" i="8"/>
  <c r="BV64" i="8"/>
  <c r="BN64" i="8"/>
  <c r="BL64" i="8"/>
  <c r="BF64" i="8"/>
  <c r="CX63" i="8"/>
  <c r="CV63" i="8"/>
  <c r="CR63" i="8"/>
  <c r="CJ63" i="8"/>
  <c r="CH63" i="8"/>
  <c r="CF63" i="8"/>
  <c r="CB63" i="8"/>
  <c r="BX63" i="8"/>
  <c r="BR63" i="8"/>
  <c r="BP63" i="8"/>
  <c r="BL63" i="8"/>
  <c r="BJ63" i="8"/>
  <c r="BH63" i="8"/>
  <c r="CX62" i="8"/>
  <c r="CT62" i="8"/>
  <c r="CL62" i="8"/>
  <c r="CH62" i="8"/>
  <c r="CF62" i="8"/>
  <c r="CD62" i="8"/>
  <c r="BX62" i="8"/>
  <c r="BP62" i="8"/>
  <c r="BN62" i="8"/>
  <c r="BJ62" i="8"/>
  <c r="BH62" i="8"/>
  <c r="BF62" i="8"/>
  <c r="CT61" i="8"/>
  <c r="CN61" i="8"/>
  <c r="CL61" i="8"/>
  <c r="CF61" i="8"/>
  <c r="CD61" i="8"/>
  <c r="CB61" i="8"/>
  <c r="BX61" i="8"/>
  <c r="BP61" i="8"/>
  <c r="BN61" i="8"/>
  <c r="BL61" i="8"/>
  <c r="BH61" i="8"/>
  <c r="BF61" i="8"/>
  <c r="CJ60" i="8"/>
  <c r="CH60" i="8"/>
  <c r="CD60" i="8"/>
  <c r="CB60" i="8"/>
  <c r="BV60" i="8"/>
  <c r="BN60" i="8"/>
  <c r="BL60" i="8"/>
  <c r="BJ60" i="8"/>
  <c r="BF60" i="8"/>
  <c r="CX59" i="8"/>
  <c r="CP59" i="8"/>
  <c r="CN59" i="8"/>
  <c r="CJ59" i="8"/>
  <c r="CH59" i="8"/>
  <c r="CF59" i="8"/>
  <c r="BX59" i="8"/>
  <c r="BR59" i="8"/>
  <c r="BP59" i="8"/>
  <c r="BL59" i="8"/>
  <c r="BJ59" i="8"/>
  <c r="BH59" i="8"/>
  <c r="CJ58" i="8"/>
  <c r="BL58" i="8"/>
  <c r="C54" i="8"/>
  <c r="C52" i="8"/>
  <c r="C10" i="8"/>
  <c r="C8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D15" i="8"/>
  <c r="F15" i="8"/>
  <c r="D16" i="8"/>
  <c r="F16" i="8"/>
  <c r="D17" i="8"/>
  <c r="F17" i="8"/>
  <c r="D18" i="8"/>
  <c r="F18" i="8"/>
  <c r="D19" i="8"/>
  <c r="F19" i="8"/>
  <c r="D20" i="8"/>
  <c r="F20" i="8"/>
  <c r="D21" i="8"/>
  <c r="F21" i="8"/>
  <c r="D22" i="8"/>
  <c r="F22" i="8"/>
  <c r="D23" i="8"/>
  <c r="F23" i="8"/>
  <c r="D24" i="8"/>
  <c r="F24" i="8"/>
  <c r="D25" i="8"/>
  <c r="F25" i="8"/>
  <c r="D26" i="8"/>
  <c r="F26" i="8"/>
  <c r="D27" i="8"/>
  <c r="F27" i="8"/>
  <c r="D28" i="8"/>
  <c r="F28" i="8"/>
  <c r="D29" i="8"/>
  <c r="F29" i="8"/>
  <c r="D30" i="8"/>
  <c r="F30" i="8"/>
  <c r="D31" i="8"/>
  <c r="F31" i="8"/>
  <c r="D32" i="8"/>
  <c r="F32" i="8"/>
  <c r="D33" i="8"/>
  <c r="F33" i="8"/>
  <c r="D34" i="8"/>
  <c r="F34" i="8"/>
  <c r="D35" i="8"/>
  <c r="F35" i="8"/>
  <c r="D36" i="8"/>
  <c r="F36" i="8"/>
  <c r="D37" i="8"/>
  <c r="F37" i="8"/>
  <c r="D38" i="8"/>
  <c r="F38" i="8"/>
  <c r="D39" i="8"/>
  <c r="F39" i="8"/>
  <c r="D40" i="8"/>
  <c r="F40" i="8"/>
  <c r="D41" i="8"/>
  <c r="F41" i="8"/>
  <c r="D42" i="8"/>
  <c r="F42" i="8"/>
  <c r="D43" i="8"/>
  <c r="F43" i="8"/>
  <c r="L15" i="8"/>
  <c r="BF15" i="8" s="1"/>
  <c r="N15" i="8"/>
  <c r="BH15" i="8" s="1"/>
  <c r="P15" i="8"/>
  <c r="BJ15" i="8" s="1"/>
  <c r="R15" i="8"/>
  <c r="BL15" i="8" s="1"/>
  <c r="T15" i="8"/>
  <c r="BN15" i="8" s="1"/>
  <c r="V15" i="8"/>
  <c r="X15" i="8"/>
  <c r="BR15" i="8" s="1"/>
  <c r="Z15" i="8"/>
  <c r="BT15" i="8" s="1"/>
  <c r="AB15" i="8"/>
  <c r="BV15" i="8" s="1"/>
  <c r="AD15" i="8"/>
  <c r="AF15" i="8"/>
  <c r="BZ15" i="8" s="1"/>
  <c r="AH15" i="8"/>
  <c r="CB15" i="8" s="1"/>
  <c r="AJ15" i="8"/>
  <c r="CD15" i="8" s="1"/>
  <c r="AL15" i="8"/>
  <c r="CF15" i="8" s="1"/>
  <c r="AN15" i="8"/>
  <c r="CH15" i="8"/>
  <c r="AP15" i="8"/>
  <c r="CJ15" i="8" s="1"/>
  <c r="AR15" i="8"/>
  <c r="CL15" i="8" s="1"/>
  <c r="AT15" i="8"/>
  <c r="CN15" i="8" s="1"/>
  <c r="AV15" i="8"/>
  <c r="CP15" i="8" s="1"/>
  <c r="AX15" i="8"/>
  <c r="CR15" i="8" s="1"/>
  <c r="AZ15" i="8"/>
  <c r="CT15" i="8" s="1"/>
  <c r="BB15" i="8"/>
  <c r="CV15" i="8" s="1"/>
  <c r="BD15" i="8"/>
  <c r="CX15" i="8" s="1"/>
  <c r="BP15" i="8"/>
  <c r="BX15" i="8"/>
  <c r="L16" i="8"/>
  <c r="BF16" i="8" s="1"/>
  <c r="N16" i="8"/>
  <c r="BH16" i="8" s="1"/>
  <c r="P16" i="8"/>
  <c r="BJ16" i="8" s="1"/>
  <c r="R16" i="8"/>
  <c r="BL16" i="8" s="1"/>
  <c r="T16" i="8"/>
  <c r="BN16" i="8" s="1"/>
  <c r="V16" i="8"/>
  <c r="BP16" i="8" s="1"/>
  <c r="X16" i="8"/>
  <c r="BR16" i="8" s="1"/>
  <c r="Z16" i="8"/>
  <c r="BT16" i="8" s="1"/>
  <c r="AB16" i="8"/>
  <c r="BV16" i="8" s="1"/>
  <c r="AD16" i="8"/>
  <c r="BX16" i="8"/>
  <c r="AF16" i="8"/>
  <c r="BZ16" i="8" s="1"/>
  <c r="AH16" i="8"/>
  <c r="CB16" i="8" s="1"/>
  <c r="AJ16" i="8"/>
  <c r="CD16" i="8" s="1"/>
  <c r="AL16" i="8"/>
  <c r="CF16" i="8" s="1"/>
  <c r="AN16" i="8"/>
  <c r="CH16" i="8" s="1"/>
  <c r="AP16" i="8"/>
  <c r="CJ16" i="8" s="1"/>
  <c r="AR16" i="8"/>
  <c r="CL16" i="8" s="1"/>
  <c r="AT16" i="8"/>
  <c r="CN16" i="8" s="1"/>
  <c r="AV16" i="8"/>
  <c r="CP16" i="8" s="1"/>
  <c r="AX16" i="8"/>
  <c r="CR16" i="8" s="1"/>
  <c r="AZ16" i="8"/>
  <c r="CT16" i="8" s="1"/>
  <c r="BB16" i="8"/>
  <c r="CV16" i="8" s="1"/>
  <c r="BD16" i="8"/>
  <c r="CX16" i="8" s="1"/>
  <c r="L17" i="8"/>
  <c r="BF17" i="8" s="1"/>
  <c r="N17" i="8"/>
  <c r="BH17" i="8" s="1"/>
  <c r="P17" i="8"/>
  <c r="BJ17" i="8" s="1"/>
  <c r="R17" i="8"/>
  <c r="BL17" i="8"/>
  <c r="T17" i="8"/>
  <c r="BN17" i="8" s="1"/>
  <c r="V17" i="8"/>
  <c r="BP17" i="8" s="1"/>
  <c r="X17" i="8"/>
  <c r="BR17" i="8" s="1"/>
  <c r="Z17" i="8"/>
  <c r="BT17" i="8" s="1"/>
  <c r="AB17" i="8"/>
  <c r="BV17" i="8" s="1"/>
  <c r="AD17" i="8"/>
  <c r="BX17" i="8" s="1"/>
  <c r="AF17" i="8"/>
  <c r="BZ17" i="8" s="1"/>
  <c r="AH17" i="8"/>
  <c r="CB17" i="8" s="1"/>
  <c r="AJ17" i="8"/>
  <c r="CD17" i="8" s="1"/>
  <c r="AL17" i="8"/>
  <c r="CF17" i="8" s="1"/>
  <c r="AN17" i="8"/>
  <c r="CH17" i="8" s="1"/>
  <c r="AP17" i="8"/>
  <c r="CJ17" i="8" s="1"/>
  <c r="AR17" i="8"/>
  <c r="CL17" i="8"/>
  <c r="AT17" i="8"/>
  <c r="CN17" i="8" s="1"/>
  <c r="AV17" i="8"/>
  <c r="CP17" i="8" s="1"/>
  <c r="AX17" i="8"/>
  <c r="CR17" i="8" s="1"/>
  <c r="AZ17" i="8"/>
  <c r="CT17" i="8" s="1"/>
  <c r="BB17" i="8"/>
  <c r="CV17" i="8" s="1"/>
  <c r="BD17" i="8"/>
  <c r="CX17" i="8" s="1"/>
  <c r="L18" i="8"/>
  <c r="BF18" i="8" s="1"/>
  <c r="N18" i="8"/>
  <c r="BH18" i="8" s="1"/>
  <c r="P18" i="8"/>
  <c r="BJ18" i="8" s="1"/>
  <c r="R18" i="8"/>
  <c r="BL18" i="8" s="1"/>
  <c r="T18" i="8"/>
  <c r="BN18" i="8" s="1"/>
  <c r="V18" i="8"/>
  <c r="BP18" i="8" s="1"/>
  <c r="X18" i="8"/>
  <c r="BR18" i="8" s="1"/>
  <c r="Z18" i="8"/>
  <c r="BT18" i="8" s="1"/>
  <c r="AB18" i="8"/>
  <c r="BV18" i="8" s="1"/>
  <c r="AD18" i="8"/>
  <c r="BX18" i="8" s="1"/>
  <c r="AF18" i="8"/>
  <c r="BZ18" i="8" s="1"/>
  <c r="AH18" i="8"/>
  <c r="CB18" i="8" s="1"/>
  <c r="AJ18" i="8"/>
  <c r="CD18" i="8" s="1"/>
  <c r="AL18" i="8"/>
  <c r="CF18" i="8"/>
  <c r="AN18" i="8"/>
  <c r="CH18" i="8" s="1"/>
  <c r="AP18" i="8"/>
  <c r="CJ18" i="8" s="1"/>
  <c r="AR18" i="8"/>
  <c r="CL18" i="8" s="1"/>
  <c r="AT18" i="8"/>
  <c r="CN18" i="8" s="1"/>
  <c r="AV18" i="8"/>
  <c r="CP18" i="8" s="1"/>
  <c r="AX18" i="8"/>
  <c r="CR18" i="8" s="1"/>
  <c r="AZ18" i="8"/>
  <c r="CT18" i="8" s="1"/>
  <c r="BB18" i="8"/>
  <c r="CV18" i="8" s="1"/>
  <c r="BD18" i="8"/>
  <c r="CX18" i="8" s="1"/>
  <c r="L19" i="8"/>
  <c r="BF19" i="8"/>
  <c r="N19" i="8"/>
  <c r="BH19" i="8" s="1"/>
  <c r="P19" i="8"/>
  <c r="BJ19" i="8" s="1"/>
  <c r="R19" i="8"/>
  <c r="BL19" i="8" s="1"/>
  <c r="T19" i="8"/>
  <c r="BN19" i="8" s="1"/>
  <c r="V19" i="8"/>
  <c r="BP19" i="8" s="1"/>
  <c r="X19" i="8"/>
  <c r="BR19" i="8"/>
  <c r="Z19" i="8"/>
  <c r="BT19" i="8" s="1"/>
  <c r="AB19" i="8"/>
  <c r="BV19" i="8" s="1"/>
  <c r="AD19" i="8"/>
  <c r="BX19" i="8"/>
  <c r="AF19" i="8"/>
  <c r="BZ19" i="8" s="1"/>
  <c r="AH19" i="8"/>
  <c r="CB19" i="8" s="1"/>
  <c r="AJ19" i="8"/>
  <c r="CD19" i="8" s="1"/>
  <c r="AL19" i="8"/>
  <c r="CF19" i="8"/>
  <c r="AN19" i="8"/>
  <c r="CH19" i="8" s="1"/>
  <c r="AP19" i="8"/>
  <c r="CJ19" i="8" s="1"/>
  <c r="AR19" i="8"/>
  <c r="CL19" i="8" s="1"/>
  <c r="AT19" i="8"/>
  <c r="CN19" i="8" s="1"/>
  <c r="AV19" i="8"/>
  <c r="CP19" i="8" s="1"/>
  <c r="AX19" i="8"/>
  <c r="CR19" i="8" s="1"/>
  <c r="AZ19" i="8"/>
  <c r="CT19" i="8" s="1"/>
  <c r="BB19" i="8"/>
  <c r="CV19" i="8" s="1"/>
  <c r="BD19" i="8"/>
  <c r="CX19" i="8" s="1"/>
  <c r="L20" i="8"/>
  <c r="BF20" i="8" s="1"/>
  <c r="N20" i="8"/>
  <c r="BH20" i="8" s="1"/>
  <c r="P20" i="8"/>
  <c r="BJ20" i="8" s="1"/>
  <c r="R20" i="8"/>
  <c r="BL20" i="8" s="1"/>
  <c r="T20" i="8"/>
  <c r="BN20" i="8" s="1"/>
  <c r="V20" i="8"/>
  <c r="BP20" i="8" s="1"/>
  <c r="X20" i="8"/>
  <c r="BR20" i="8" s="1"/>
  <c r="Z20" i="8"/>
  <c r="BT20" i="8"/>
  <c r="AB20" i="8"/>
  <c r="BV20" i="8" s="1"/>
  <c r="AD20" i="8"/>
  <c r="BX20" i="8" s="1"/>
  <c r="AF20" i="8"/>
  <c r="BZ20" i="8" s="1"/>
  <c r="AH20" i="8"/>
  <c r="CB20" i="8" s="1"/>
  <c r="AJ20" i="8"/>
  <c r="CD20" i="8" s="1"/>
  <c r="AL20" i="8"/>
  <c r="CF20" i="8" s="1"/>
  <c r="AN20" i="8"/>
  <c r="CH20" i="8" s="1"/>
  <c r="AP20" i="8"/>
  <c r="CJ20" i="8" s="1"/>
  <c r="AR20" i="8"/>
  <c r="CL20" i="8" s="1"/>
  <c r="AT20" i="8"/>
  <c r="CN20" i="8" s="1"/>
  <c r="AV20" i="8"/>
  <c r="CP20" i="8" s="1"/>
  <c r="AX20" i="8"/>
  <c r="CR20" i="8" s="1"/>
  <c r="AZ20" i="8"/>
  <c r="CT20" i="8" s="1"/>
  <c r="BB20" i="8"/>
  <c r="CV20" i="8" s="1"/>
  <c r="BD20" i="8"/>
  <c r="CX20" i="8" s="1"/>
  <c r="L21" i="8"/>
  <c r="BF21" i="8" s="1"/>
  <c r="N21" i="8"/>
  <c r="BH21" i="8" s="1"/>
  <c r="P21" i="8"/>
  <c r="BJ21" i="8"/>
  <c r="R21" i="8"/>
  <c r="BL21" i="8" s="1"/>
  <c r="T21" i="8"/>
  <c r="BN21" i="8" s="1"/>
  <c r="V21" i="8"/>
  <c r="X21" i="8"/>
  <c r="BR21" i="8" s="1"/>
  <c r="Z21" i="8"/>
  <c r="BT21" i="8" s="1"/>
  <c r="AB21" i="8"/>
  <c r="BV21" i="8" s="1"/>
  <c r="AD21" i="8"/>
  <c r="BX21" i="8" s="1"/>
  <c r="AF21" i="8"/>
  <c r="BZ21" i="8" s="1"/>
  <c r="AH21" i="8"/>
  <c r="CB21" i="8" s="1"/>
  <c r="AJ21" i="8"/>
  <c r="CD21" i="8" s="1"/>
  <c r="AL21" i="8"/>
  <c r="CF21" i="8" s="1"/>
  <c r="AN21" i="8"/>
  <c r="CH21" i="8" s="1"/>
  <c r="AP21" i="8"/>
  <c r="CJ21" i="8" s="1"/>
  <c r="AR21" i="8"/>
  <c r="CL21" i="8" s="1"/>
  <c r="AT21" i="8"/>
  <c r="CN21" i="8" s="1"/>
  <c r="AV21" i="8"/>
  <c r="CP21" i="8" s="1"/>
  <c r="AX21" i="8"/>
  <c r="CR21" i="8" s="1"/>
  <c r="AZ21" i="8"/>
  <c r="CT21" i="8"/>
  <c r="BB21" i="8"/>
  <c r="CV21" i="8"/>
  <c r="BD21" i="8"/>
  <c r="CX21" i="8" s="1"/>
  <c r="BP21" i="8"/>
  <c r="L22" i="8"/>
  <c r="BF22" i="8" s="1"/>
  <c r="N22" i="8"/>
  <c r="BH22" i="8" s="1"/>
  <c r="P22" i="8"/>
  <c r="BJ22" i="8" s="1"/>
  <c r="R22" i="8"/>
  <c r="BL22" i="8" s="1"/>
  <c r="T22" i="8"/>
  <c r="BN22" i="8"/>
  <c r="V22" i="8"/>
  <c r="BP22" i="8" s="1"/>
  <c r="X22" i="8"/>
  <c r="BR22" i="8" s="1"/>
  <c r="Z22" i="8"/>
  <c r="BT22" i="8" s="1"/>
  <c r="AB22" i="8"/>
  <c r="BV22" i="8" s="1"/>
  <c r="AD22" i="8"/>
  <c r="BX22" i="8" s="1"/>
  <c r="AF22" i="8"/>
  <c r="BZ22" i="8" s="1"/>
  <c r="AH22" i="8"/>
  <c r="CB22" i="8" s="1"/>
  <c r="AJ22" i="8"/>
  <c r="CD22" i="8" s="1"/>
  <c r="AL22" i="8"/>
  <c r="CF22" i="8" s="1"/>
  <c r="AN22" i="8"/>
  <c r="CH22" i="8" s="1"/>
  <c r="AP22" i="8"/>
  <c r="AR22" i="8"/>
  <c r="CL22" i="8" s="1"/>
  <c r="AT22" i="8"/>
  <c r="CN22" i="8" s="1"/>
  <c r="AV22" i="8"/>
  <c r="CP22" i="8" s="1"/>
  <c r="AX22" i="8"/>
  <c r="CR22" i="8" s="1"/>
  <c r="AZ22" i="8"/>
  <c r="CT22" i="8" s="1"/>
  <c r="BB22" i="8"/>
  <c r="CV22" i="8"/>
  <c r="BD22" i="8"/>
  <c r="CX22" i="8" s="1"/>
  <c r="CJ22" i="8"/>
  <c r="L23" i="8"/>
  <c r="BF23" i="8" s="1"/>
  <c r="N23" i="8"/>
  <c r="BH23" i="8" s="1"/>
  <c r="P23" i="8"/>
  <c r="BJ23" i="8"/>
  <c r="R23" i="8"/>
  <c r="BL23" i="8" s="1"/>
  <c r="T23" i="8"/>
  <c r="BN23" i="8" s="1"/>
  <c r="V23" i="8"/>
  <c r="BP23" i="8" s="1"/>
  <c r="X23" i="8"/>
  <c r="BR23" i="8" s="1"/>
  <c r="Z23" i="8"/>
  <c r="BT23" i="8" s="1"/>
  <c r="AB23" i="8"/>
  <c r="BV23" i="8"/>
  <c r="AD23" i="8"/>
  <c r="BX23" i="8"/>
  <c r="AF23" i="8"/>
  <c r="BZ23" i="8" s="1"/>
  <c r="AH23" i="8"/>
  <c r="CB23" i="8" s="1"/>
  <c r="AJ23" i="8"/>
  <c r="CD23" i="8" s="1"/>
  <c r="AL23" i="8"/>
  <c r="CF23" i="8" s="1"/>
  <c r="AN23" i="8"/>
  <c r="CH23" i="8" s="1"/>
  <c r="AP23" i="8"/>
  <c r="CJ23" i="8" s="1"/>
  <c r="AR23" i="8"/>
  <c r="CL23" i="8" s="1"/>
  <c r="AT23" i="8"/>
  <c r="CN23" i="8"/>
  <c r="AV23" i="8"/>
  <c r="CP23" i="8" s="1"/>
  <c r="AX23" i="8"/>
  <c r="CR23" i="8" s="1"/>
  <c r="AZ23" i="8"/>
  <c r="CT23" i="8" s="1"/>
  <c r="BB23" i="8"/>
  <c r="CV23" i="8" s="1"/>
  <c r="BD23" i="8"/>
  <c r="CX23" i="8" s="1"/>
  <c r="L24" i="8"/>
  <c r="BF24" i="8" s="1"/>
  <c r="N24" i="8"/>
  <c r="BH24" i="8" s="1"/>
  <c r="P24" i="8"/>
  <c r="BJ24" i="8" s="1"/>
  <c r="R24" i="8"/>
  <c r="BL24" i="8" s="1"/>
  <c r="T24" i="8"/>
  <c r="BN24" i="8" s="1"/>
  <c r="V24" i="8"/>
  <c r="BP24" i="8" s="1"/>
  <c r="X24" i="8"/>
  <c r="BR24" i="8" s="1"/>
  <c r="Z24" i="8"/>
  <c r="BT24" i="8" s="1"/>
  <c r="AB24" i="8"/>
  <c r="BV24" i="8"/>
  <c r="AD24" i="8"/>
  <c r="BX24" i="8" s="1"/>
  <c r="AF24" i="8"/>
  <c r="BZ24" i="8" s="1"/>
  <c r="AH24" i="8"/>
  <c r="CB24" i="8" s="1"/>
  <c r="AJ24" i="8"/>
  <c r="CD24" i="8" s="1"/>
  <c r="AL24" i="8"/>
  <c r="CF24" i="8" s="1"/>
  <c r="AN24" i="8"/>
  <c r="CH24" i="8" s="1"/>
  <c r="AP24" i="8"/>
  <c r="CJ24" i="8" s="1"/>
  <c r="AR24" i="8"/>
  <c r="CL24" i="8" s="1"/>
  <c r="AT24" i="8"/>
  <c r="CN24" i="8" s="1"/>
  <c r="AV24" i="8"/>
  <c r="CP24" i="8" s="1"/>
  <c r="AX24" i="8"/>
  <c r="CR24" i="8" s="1"/>
  <c r="AZ24" i="8"/>
  <c r="CT24" i="8"/>
  <c r="BB24" i="8"/>
  <c r="CV24" i="8" s="1"/>
  <c r="BD24" i="8"/>
  <c r="CX24" i="8" s="1"/>
  <c r="L25" i="8"/>
  <c r="BF25" i="8" s="1"/>
  <c r="N25" i="8"/>
  <c r="BH25" i="8"/>
  <c r="P25" i="8"/>
  <c r="BJ25" i="8" s="1"/>
  <c r="R25" i="8"/>
  <c r="BL25" i="8"/>
  <c r="T25" i="8"/>
  <c r="BN25" i="8" s="1"/>
  <c r="V25" i="8"/>
  <c r="BP25" i="8" s="1"/>
  <c r="X25" i="8"/>
  <c r="BR25" i="8" s="1"/>
  <c r="Z25" i="8"/>
  <c r="BT25" i="8" s="1"/>
  <c r="AB25" i="8"/>
  <c r="BV25" i="8" s="1"/>
  <c r="AD25" i="8"/>
  <c r="BX25" i="8" s="1"/>
  <c r="AF25" i="8"/>
  <c r="BZ25" i="8" s="1"/>
  <c r="AH25" i="8"/>
  <c r="CB25" i="8" s="1"/>
  <c r="AJ25" i="8"/>
  <c r="CD25" i="8" s="1"/>
  <c r="AL25" i="8"/>
  <c r="CF25" i="8" s="1"/>
  <c r="AN25" i="8"/>
  <c r="CH25" i="8" s="1"/>
  <c r="AP25" i="8"/>
  <c r="CJ25" i="8" s="1"/>
  <c r="AR25" i="8"/>
  <c r="CL25" i="8" s="1"/>
  <c r="AT25" i="8"/>
  <c r="CN25" i="8" s="1"/>
  <c r="AV25" i="8"/>
  <c r="CP25" i="8" s="1"/>
  <c r="AX25" i="8"/>
  <c r="CR25" i="8" s="1"/>
  <c r="AZ25" i="8"/>
  <c r="CT25" i="8" s="1"/>
  <c r="BB25" i="8"/>
  <c r="CV25" i="8" s="1"/>
  <c r="BD25" i="8"/>
  <c r="CX25" i="8" s="1"/>
  <c r="L26" i="8"/>
  <c r="BF26" i="8" s="1"/>
  <c r="N26" i="8"/>
  <c r="BH26" i="8"/>
  <c r="P26" i="8"/>
  <c r="BJ26" i="8" s="1"/>
  <c r="R26" i="8"/>
  <c r="BL26" i="8" s="1"/>
  <c r="T26" i="8"/>
  <c r="BN26" i="8" s="1"/>
  <c r="V26" i="8"/>
  <c r="BP26" i="8" s="1"/>
  <c r="X26" i="8"/>
  <c r="BR26" i="8" s="1"/>
  <c r="Z26" i="8"/>
  <c r="BT26" i="8" s="1"/>
  <c r="AB26" i="8"/>
  <c r="BV26" i="8" s="1"/>
  <c r="AD26" i="8"/>
  <c r="BX26" i="8" s="1"/>
  <c r="AF26" i="8"/>
  <c r="BZ26" i="8"/>
  <c r="AH26" i="8"/>
  <c r="CB26" i="8" s="1"/>
  <c r="AJ26" i="8"/>
  <c r="CD26" i="8" s="1"/>
  <c r="AL26" i="8"/>
  <c r="CF26" i="8" s="1"/>
  <c r="AN26" i="8"/>
  <c r="CH26" i="8" s="1"/>
  <c r="AP26" i="8"/>
  <c r="CJ26" i="8" s="1"/>
  <c r="AR26" i="8"/>
  <c r="CL26" i="8" s="1"/>
  <c r="AT26" i="8"/>
  <c r="CN26" i="8" s="1"/>
  <c r="AV26" i="8"/>
  <c r="CP26" i="8" s="1"/>
  <c r="AX26" i="8"/>
  <c r="CR26" i="8"/>
  <c r="AZ26" i="8"/>
  <c r="CT26" i="8" s="1"/>
  <c r="BB26" i="8"/>
  <c r="CV26" i="8" s="1"/>
  <c r="BD26" i="8"/>
  <c r="CX26" i="8" s="1"/>
  <c r="L27" i="8"/>
  <c r="BF27" i="8" s="1"/>
  <c r="N27" i="8"/>
  <c r="BH27" i="8" s="1"/>
  <c r="P27" i="8"/>
  <c r="BJ27" i="8" s="1"/>
  <c r="R27" i="8"/>
  <c r="BL27" i="8" s="1"/>
  <c r="T27" i="8"/>
  <c r="BN27" i="8" s="1"/>
  <c r="V27" i="8"/>
  <c r="BP27" i="8" s="1"/>
  <c r="X27" i="8"/>
  <c r="BR27" i="8" s="1"/>
  <c r="Z27" i="8"/>
  <c r="BT27" i="8" s="1"/>
  <c r="AB27" i="8"/>
  <c r="BV27" i="8"/>
  <c r="AD27" i="8"/>
  <c r="BX27" i="8" s="1"/>
  <c r="AF27" i="8"/>
  <c r="BZ27" i="8" s="1"/>
  <c r="AH27" i="8"/>
  <c r="CB27" i="8" s="1"/>
  <c r="AJ27" i="8"/>
  <c r="CD27" i="8" s="1"/>
  <c r="AL27" i="8"/>
  <c r="CF27" i="8" s="1"/>
  <c r="AN27" i="8"/>
  <c r="CH27" i="8" s="1"/>
  <c r="AP27" i="8"/>
  <c r="CJ27" i="8" s="1"/>
  <c r="AR27" i="8"/>
  <c r="CL27" i="8"/>
  <c r="AT27" i="8"/>
  <c r="CN27" i="8" s="1"/>
  <c r="AV27" i="8"/>
  <c r="CP27" i="8" s="1"/>
  <c r="AX27" i="8"/>
  <c r="CR27" i="8" s="1"/>
  <c r="AZ27" i="8"/>
  <c r="CT27" i="8"/>
  <c r="BB27" i="8"/>
  <c r="CV27" i="8" s="1"/>
  <c r="BD27" i="8"/>
  <c r="CX27" i="8"/>
  <c r="L28" i="8"/>
  <c r="BF28" i="8" s="1"/>
  <c r="N28" i="8"/>
  <c r="BH28" i="8" s="1"/>
  <c r="P28" i="8"/>
  <c r="BJ28" i="8" s="1"/>
  <c r="R28" i="8"/>
  <c r="BL28" i="8" s="1"/>
  <c r="T28" i="8"/>
  <c r="BN28" i="8" s="1"/>
  <c r="V28" i="8"/>
  <c r="BP28" i="8" s="1"/>
  <c r="X28" i="8"/>
  <c r="BR28" i="8" s="1"/>
  <c r="Z28" i="8"/>
  <c r="BT28" i="8" s="1"/>
  <c r="AB28" i="8"/>
  <c r="BV28" i="8" s="1"/>
  <c r="AD28" i="8"/>
  <c r="BX28" i="8"/>
  <c r="AF28" i="8"/>
  <c r="BZ28" i="8" s="1"/>
  <c r="AH28" i="8"/>
  <c r="CB28" i="8" s="1"/>
  <c r="AJ28" i="8"/>
  <c r="CD28" i="8" s="1"/>
  <c r="AL28" i="8"/>
  <c r="CF28" i="8" s="1"/>
  <c r="AN28" i="8"/>
  <c r="CH28" i="8" s="1"/>
  <c r="AP28" i="8"/>
  <c r="CJ28" i="8" s="1"/>
  <c r="AR28" i="8"/>
  <c r="CL28" i="8"/>
  <c r="AT28" i="8"/>
  <c r="CN28" i="8" s="1"/>
  <c r="AV28" i="8"/>
  <c r="CP28" i="8" s="1"/>
  <c r="AX28" i="8"/>
  <c r="CR28" i="8" s="1"/>
  <c r="AZ28" i="8"/>
  <c r="CT28" i="8" s="1"/>
  <c r="BB28" i="8"/>
  <c r="CV28" i="8"/>
  <c r="BD28" i="8"/>
  <c r="CX28" i="8"/>
  <c r="L29" i="8"/>
  <c r="BF29" i="8" s="1"/>
  <c r="N29" i="8"/>
  <c r="BH29" i="8"/>
  <c r="P29" i="8"/>
  <c r="BJ29" i="8" s="1"/>
  <c r="R29" i="8"/>
  <c r="BL29" i="8" s="1"/>
  <c r="T29" i="8"/>
  <c r="BN29" i="8" s="1"/>
  <c r="V29" i="8"/>
  <c r="BP29" i="8" s="1"/>
  <c r="X29" i="8"/>
  <c r="BR29" i="8" s="1"/>
  <c r="Z29" i="8"/>
  <c r="AB29" i="8"/>
  <c r="BV29" i="8" s="1"/>
  <c r="AD29" i="8"/>
  <c r="BX29" i="8" s="1"/>
  <c r="AF29" i="8"/>
  <c r="BZ29" i="8" s="1"/>
  <c r="AH29" i="8"/>
  <c r="CB29" i="8" s="1"/>
  <c r="AJ29" i="8"/>
  <c r="CD29" i="8" s="1"/>
  <c r="AL29" i="8"/>
  <c r="CF29" i="8" s="1"/>
  <c r="AN29" i="8"/>
  <c r="CH29" i="8" s="1"/>
  <c r="AP29" i="8"/>
  <c r="CJ29" i="8"/>
  <c r="AR29" i="8"/>
  <c r="CL29" i="8" s="1"/>
  <c r="AT29" i="8"/>
  <c r="CN29" i="8" s="1"/>
  <c r="AV29" i="8"/>
  <c r="CP29" i="8" s="1"/>
  <c r="AX29" i="8"/>
  <c r="CR29" i="8" s="1"/>
  <c r="AZ29" i="8"/>
  <c r="CT29" i="8"/>
  <c r="BB29" i="8"/>
  <c r="CV29" i="8" s="1"/>
  <c r="BD29" i="8"/>
  <c r="CX29" i="8" s="1"/>
  <c r="BT29" i="8"/>
  <c r="L30" i="8"/>
  <c r="BF30" i="8" s="1"/>
  <c r="N30" i="8"/>
  <c r="BH30" i="8" s="1"/>
  <c r="P30" i="8"/>
  <c r="BJ30" i="8" s="1"/>
  <c r="R30" i="8"/>
  <c r="BL30" i="8" s="1"/>
  <c r="T30" i="8"/>
  <c r="BN30" i="8" s="1"/>
  <c r="V30" i="8"/>
  <c r="BP30" i="8" s="1"/>
  <c r="X30" i="8"/>
  <c r="BR30" i="8" s="1"/>
  <c r="Z30" i="8"/>
  <c r="BT30" i="8" s="1"/>
  <c r="AB30" i="8"/>
  <c r="BV30" i="8" s="1"/>
  <c r="AD30" i="8"/>
  <c r="BX30" i="8" s="1"/>
  <c r="AF30" i="8"/>
  <c r="BZ30" i="8" s="1"/>
  <c r="AH30" i="8"/>
  <c r="CB30" i="8"/>
  <c r="AJ30" i="8"/>
  <c r="CD30" i="8" s="1"/>
  <c r="AL30" i="8"/>
  <c r="CF30" i="8" s="1"/>
  <c r="AN30" i="8"/>
  <c r="CH30" i="8" s="1"/>
  <c r="AP30" i="8"/>
  <c r="CJ30" i="8" s="1"/>
  <c r="AR30" i="8"/>
  <c r="CL30" i="8" s="1"/>
  <c r="AT30" i="8"/>
  <c r="CN30" i="8" s="1"/>
  <c r="AV30" i="8"/>
  <c r="CP30" i="8" s="1"/>
  <c r="AX30" i="8"/>
  <c r="CR30" i="8" s="1"/>
  <c r="AZ30" i="8"/>
  <c r="CT30" i="8" s="1"/>
  <c r="BB30" i="8"/>
  <c r="CV30" i="8" s="1"/>
  <c r="BD30" i="8"/>
  <c r="CX30" i="8" s="1"/>
  <c r="L31" i="8"/>
  <c r="BF31" i="8"/>
  <c r="N31" i="8"/>
  <c r="BH31" i="8"/>
  <c r="P31" i="8"/>
  <c r="BJ31" i="8" s="1"/>
  <c r="R31" i="8"/>
  <c r="BL31" i="8" s="1"/>
  <c r="T31" i="8"/>
  <c r="BN31" i="8" s="1"/>
  <c r="V31" i="8"/>
  <c r="BP31" i="8" s="1"/>
  <c r="X31" i="8"/>
  <c r="BR31" i="8" s="1"/>
  <c r="Z31" i="8"/>
  <c r="BT31" i="8" s="1"/>
  <c r="AB31" i="8"/>
  <c r="BV31" i="8" s="1"/>
  <c r="AD31" i="8"/>
  <c r="BX31" i="8" s="1"/>
  <c r="AF31" i="8"/>
  <c r="BZ31" i="8" s="1"/>
  <c r="AH31" i="8"/>
  <c r="CB31" i="8" s="1"/>
  <c r="AJ31" i="8"/>
  <c r="CD31" i="8"/>
  <c r="AL31" i="8"/>
  <c r="CF31" i="8" s="1"/>
  <c r="AN31" i="8"/>
  <c r="CH31" i="8" s="1"/>
  <c r="AP31" i="8"/>
  <c r="CJ31" i="8" s="1"/>
  <c r="AR31" i="8"/>
  <c r="CL31" i="8" s="1"/>
  <c r="AT31" i="8"/>
  <c r="CN31" i="8" s="1"/>
  <c r="AV31" i="8"/>
  <c r="CP31" i="8" s="1"/>
  <c r="AX31" i="8"/>
  <c r="CR31" i="8" s="1"/>
  <c r="AZ31" i="8"/>
  <c r="CT31" i="8" s="1"/>
  <c r="BB31" i="8"/>
  <c r="CV31" i="8" s="1"/>
  <c r="BD31" i="8"/>
  <c r="CX31" i="8" s="1"/>
  <c r="L32" i="8"/>
  <c r="BF32" i="8" s="1"/>
  <c r="N32" i="8"/>
  <c r="BH32" i="8"/>
  <c r="P32" i="8"/>
  <c r="BJ32" i="8" s="1"/>
  <c r="R32" i="8"/>
  <c r="BL32" i="8" s="1"/>
  <c r="T32" i="8"/>
  <c r="BN32" i="8" s="1"/>
  <c r="V32" i="8"/>
  <c r="BP32" i="8" s="1"/>
  <c r="X32" i="8"/>
  <c r="BR32" i="8" s="1"/>
  <c r="Z32" i="8"/>
  <c r="BT32" i="8" s="1"/>
  <c r="AB32" i="8"/>
  <c r="BV32" i="8" s="1"/>
  <c r="AD32" i="8"/>
  <c r="BX32" i="8" s="1"/>
  <c r="AF32" i="8"/>
  <c r="BZ32" i="8" s="1"/>
  <c r="AH32" i="8"/>
  <c r="CB32" i="8" s="1"/>
  <c r="AJ32" i="8"/>
  <c r="CD32" i="8" s="1"/>
  <c r="AL32" i="8"/>
  <c r="CF32" i="8" s="1"/>
  <c r="AN32" i="8"/>
  <c r="CH32" i="8" s="1"/>
  <c r="AP32" i="8"/>
  <c r="CJ32" i="8" s="1"/>
  <c r="AR32" i="8"/>
  <c r="CL32" i="8" s="1"/>
  <c r="AT32" i="8"/>
  <c r="CN32" i="8" s="1"/>
  <c r="AV32" i="8"/>
  <c r="CP32" i="8" s="1"/>
  <c r="AX32" i="8"/>
  <c r="CR32" i="8" s="1"/>
  <c r="AZ32" i="8"/>
  <c r="CT32" i="8" s="1"/>
  <c r="BB32" i="8"/>
  <c r="CV32" i="8" s="1"/>
  <c r="BD32" i="8"/>
  <c r="CX32" i="8" s="1"/>
  <c r="L33" i="8"/>
  <c r="BF33" i="8" s="1"/>
  <c r="N33" i="8"/>
  <c r="BH33" i="8" s="1"/>
  <c r="P33" i="8"/>
  <c r="BJ33" i="8"/>
  <c r="R33" i="8"/>
  <c r="BL33" i="8" s="1"/>
  <c r="T33" i="8"/>
  <c r="BN33" i="8" s="1"/>
  <c r="V33" i="8"/>
  <c r="BP33" i="8" s="1"/>
  <c r="X33" i="8"/>
  <c r="BR33" i="8" s="1"/>
  <c r="Z33" i="8"/>
  <c r="BT33" i="8" s="1"/>
  <c r="AB33" i="8"/>
  <c r="BV33" i="8" s="1"/>
  <c r="AD33" i="8"/>
  <c r="BX33" i="8" s="1"/>
  <c r="AF33" i="8"/>
  <c r="BZ33" i="8" s="1"/>
  <c r="AH33" i="8"/>
  <c r="CB33" i="8" s="1"/>
  <c r="AJ33" i="8"/>
  <c r="CD33" i="8" s="1"/>
  <c r="AL33" i="8"/>
  <c r="CF33" i="8" s="1"/>
  <c r="AN33" i="8"/>
  <c r="CH33" i="8" s="1"/>
  <c r="AP33" i="8"/>
  <c r="CJ33" i="8" s="1"/>
  <c r="AR33" i="8"/>
  <c r="CL33" i="8" s="1"/>
  <c r="AT33" i="8"/>
  <c r="CN33" i="8"/>
  <c r="AV33" i="8"/>
  <c r="CP33" i="8" s="1"/>
  <c r="AX33" i="8"/>
  <c r="CR33" i="8"/>
  <c r="AZ33" i="8"/>
  <c r="CT33" i="8" s="1"/>
  <c r="BB33" i="8"/>
  <c r="CV33" i="8" s="1"/>
  <c r="BD33" i="8"/>
  <c r="CX33" i="8" s="1"/>
  <c r="L34" i="8"/>
  <c r="BF34" i="8" s="1"/>
  <c r="N34" i="8"/>
  <c r="BH34" i="8" s="1"/>
  <c r="P34" i="8"/>
  <c r="BJ34" i="8" s="1"/>
  <c r="R34" i="8"/>
  <c r="BL34" i="8"/>
  <c r="T34" i="8"/>
  <c r="BN34" i="8" s="1"/>
  <c r="V34" i="8"/>
  <c r="BP34" i="8" s="1"/>
  <c r="X34" i="8"/>
  <c r="BR34" i="8" s="1"/>
  <c r="Z34" i="8"/>
  <c r="BT34" i="8" s="1"/>
  <c r="AB34" i="8"/>
  <c r="BV34" i="8" s="1"/>
  <c r="AD34" i="8"/>
  <c r="BX34" i="8" s="1"/>
  <c r="AF34" i="8"/>
  <c r="BZ34" i="8" s="1"/>
  <c r="AH34" i="8"/>
  <c r="CB34" i="8" s="1"/>
  <c r="AJ34" i="8"/>
  <c r="CD34" i="8"/>
  <c r="AL34" i="8"/>
  <c r="CF34" i="8" s="1"/>
  <c r="AN34" i="8"/>
  <c r="CH34" i="8" s="1"/>
  <c r="AP34" i="8"/>
  <c r="CJ34" i="8" s="1"/>
  <c r="AR34" i="8"/>
  <c r="CL34" i="8" s="1"/>
  <c r="AT34" i="8"/>
  <c r="CN34" i="8" s="1"/>
  <c r="AV34" i="8"/>
  <c r="CP34" i="8"/>
  <c r="AX34" i="8"/>
  <c r="CR34" i="8" s="1"/>
  <c r="AZ34" i="8"/>
  <c r="CT34" i="8" s="1"/>
  <c r="BB34" i="8"/>
  <c r="CV34" i="8" s="1"/>
  <c r="BD34" i="8"/>
  <c r="CX34" i="8"/>
  <c r="L35" i="8"/>
  <c r="BF35" i="8" s="1"/>
  <c r="N35" i="8"/>
  <c r="BH35" i="8" s="1"/>
  <c r="P35" i="8"/>
  <c r="BJ35" i="8" s="1"/>
  <c r="R35" i="8"/>
  <c r="BL35" i="8" s="1"/>
  <c r="T35" i="8"/>
  <c r="BN35" i="8" s="1"/>
  <c r="V35" i="8"/>
  <c r="BP35" i="8"/>
  <c r="X35" i="8"/>
  <c r="BR35" i="8" s="1"/>
  <c r="Z35" i="8"/>
  <c r="BT35" i="8"/>
  <c r="AB35" i="8"/>
  <c r="BV35" i="8" s="1"/>
  <c r="AD35" i="8"/>
  <c r="BX35" i="8" s="1"/>
  <c r="AF35" i="8"/>
  <c r="BZ35" i="8" s="1"/>
  <c r="AH35" i="8"/>
  <c r="CB35" i="8" s="1"/>
  <c r="AJ35" i="8"/>
  <c r="CD35" i="8" s="1"/>
  <c r="AL35" i="8"/>
  <c r="CF35" i="8" s="1"/>
  <c r="AN35" i="8"/>
  <c r="CH35" i="8" s="1"/>
  <c r="AP35" i="8"/>
  <c r="CJ35" i="8" s="1"/>
  <c r="AR35" i="8"/>
  <c r="CL35" i="8" s="1"/>
  <c r="AT35" i="8"/>
  <c r="CN35" i="8" s="1"/>
  <c r="AV35" i="8"/>
  <c r="CP35" i="8" s="1"/>
  <c r="AX35" i="8"/>
  <c r="CR35" i="8" s="1"/>
  <c r="AZ35" i="8"/>
  <c r="CT35" i="8" s="1"/>
  <c r="BB35" i="8"/>
  <c r="CV35" i="8" s="1"/>
  <c r="BD35" i="8"/>
  <c r="CX35" i="8"/>
  <c r="L36" i="8"/>
  <c r="BF36" i="8" s="1"/>
  <c r="N36" i="8"/>
  <c r="BH36" i="8" s="1"/>
  <c r="P36" i="8"/>
  <c r="BJ36" i="8" s="1"/>
  <c r="R36" i="8"/>
  <c r="BL36" i="8" s="1"/>
  <c r="T36" i="8"/>
  <c r="BN36" i="8" s="1"/>
  <c r="V36" i="8"/>
  <c r="BP36" i="8" s="1"/>
  <c r="X36" i="8"/>
  <c r="BR36" i="8" s="1"/>
  <c r="Z36" i="8"/>
  <c r="BT36" i="8" s="1"/>
  <c r="AB36" i="8"/>
  <c r="BV36" i="8" s="1"/>
  <c r="AD36" i="8"/>
  <c r="BX36" i="8" s="1"/>
  <c r="AF36" i="8"/>
  <c r="BZ36" i="8" s="1"/>
  <c r="AH36" i="8"/>
  <c r="CB36" i="8" s="1"/>
  <c r="AJ36" i="8"/>
  <c r="CD36" i="8" s="1"/>
  <c r="AL36" i="8"/>
  <c r="CF36" i="8" s="1"/>
  <c r="AN36" i="8"/>
  <c r="CH36" i="8" s="1"/>
  <c r="AP36" i="8"/>
  <c r="CJ36" i="8" s="1"/>
  <c r="AR36" i="8"/>
  <c r="CL36" i="8" s="1"/>
  <c r="AT36" i="8"/>
  <c r="CN36" i="8" s="1"/>
  <c r="AV36" i="8"/>
  <c r="CP36" i="8" s="1"/>
  <c r="AX36" i="8"/>
  <c r="CR36" i="8" s="1"/>
  <c r="AZ36" i="8"/>
  <c r="CT36" i="8" s="1"/>
  <c r="BB36" i="8"/>
  <c r="CV36" i="8" s="1"/>
  <c r="BD36" i="8"/>
  <c r="CX36" i="8" s="1"/>
  <c r="L37" i="8"/>
  <c r="BF37" i="8"/>
  <c r="N37" i="8"/>
  <c r="BH37" i="8" s="1"/>
  <c r="P37" i="8"/>
  <c r="BJ37" i="8" s="1"/>
  <c r="R37" i="8"/>
  <c r="BL37" i="8" s="1"/>
  <c r="T37" i="8"/>
  <c r="BN37" i="8" s="1"/>
  <c r="V37" i="8"/>
  <c r="BP37" i="8" s="1"/>
  <c r="X37" i="8"/>
  <c r="BR37" i="8" s="1"/>
  <c r="Z37" i="8"/>
  <c r="BT37" i="8"/>
  <c r="AB37" i="8"/>
  <c r="BV37" i="8" s="1"/>
  <c r="AD37" i="8"/>
  <c r="BX37" i="8" s="1"/>
  <c r="AF37" i="8"/>
  <c r="BZ37" i="8" s="1"/>
  <c r="AH37" i="8"/>
  <c r="CB37" i="8" s="1"/>
  <c r="AJ37" i="8"/>
  <c r="CD37" i="8" s="1"/>
  <c r="AL37" i="8"/>
  <c r="CF37" i="8" s="1"/>
  <c r="AN37" i="8"/>
  <c r="CH37" i="8" s="1"/>
  <c r="AP37" i="8"/>
  <c r="CJ37" i="8"/>
  <c r="AR37" i="8"/>
  <c r="CL37" i="8" s="1"/>
  <c r="AT37" i="8"/>
  <c r="CN37" i="8" s="1"/>
  <c r="AV37" i="8"/>
  <c r="CP37" i="8" s="1"/>
  <c r="AX37" i="8"/>
  <c r="CR37" i="8" s="1"/>
  <c r="AZ37" i="8"/>
  <c r="CT37" i="8" s="1"/>
  <c r="BB37" i="8"/>
  <c r="CV37" i="8" s="1"/>
  <c r="BD37" i="8"/>
  <c r="CX37" i="8" s="1"/>
  <c r="L38" i="8"/>
  <c r="BF38" i="8" s="1"/>
  <c r="N38" i="8"/>
  <c r="BH38" i="8" s="1"/>
  <c r="P38" i="8"/>
  <c r="BJ38" i="8" s="1"/>
  <c r="R38" i="8"/>
  <c r="BL38" i="8" s="1"/>
  <c r="T38" i="8"/>
  <c r="BN38" i="8" s="1"/>
  <c r="V38" i="8"/>
  <c r="BP38" i="8" s="1"/>
  <c r="X38" i="8"/>
  <c r="BR38" i="8" s="1"/>
  <c r="Z38" i="8"/>
  <c r="BT38" i="8" s="1"/>
  <c r="AB38" i="8"/>
  <c r="BV38" i="8" s="1"/>
  <c r="AD38" i="8"/>
  <c r="BX38" i="8" s="1"/>
  <c r="AF38" i="8"/>
  <c r="BZ38" i="8" s="1"/>
  <c r="AH38" i="8"/>
  <c r="CB38" i="8"/>
  <c r="AJ38" i="8"/>
  <c r="CD38" i="8" s="1"/>
  <c r="AL38" i="8"/>
  <c r="CF38" i="8" s="1"/>
  <c r="AN38" i="8"/>
  <c r="CH38" i="8" s="1"/>
  <c r="AP38" i="8"/>
  <c r="CJ38" i="8" s="1"/>
  <c r="AR38" i="8"/>
  <c r="CL38" i="8" s="1"/>
  <c r="AT38" i="8"/>
  <c r="CN38" i="8" s="1"/>
  <c r="AV38" i="8"/>
  <c r="CP38" i="8" s="1"/>
  <c r="AX38" i="8"/>
  <c r="CR38" i="8" s="1"/>
  <c r="AZ38" i="8"/>
  <c r="CT38" i="8" s="1"/>
  <c r="BB38" i="8"/>
  <c r="CV38" i="8" s="1"/>
  <c r="BD38" i="8"/>
  <c r="CX38" i="8" s="1"/>
  <c r="L39" i="8"/>
  <c r="BF39" i="8"/>
  <c r="N39" i="8"/>
  <c r="BH39" i="8" s="1"/>
  <c r="P39" i="8"/>
  <c r="BJ39" i="8" s="1"/>
  <c r="R39" i="8"/>
  <c r="BL39" i="8" s="1"/>
  <c r="T39" i="8"/>
  <c r="BN39" i="8" s="1"/>
  <c r="V39" i="8"/>
  <c r="BP39" i="8" s="1"/>
  <c r="X39" i="8"/>
  <c r="BR39" i="8" s="1"/>
  <c r="Z39" i="8"/>
  <c r="BT39" i="8" s="1"/>
  <c r="AB39" i="8"/>
  <c r="BV39" i="8" s="1"/>
  <c r="AD39" i="8"/>
  <c r="BX39" i="8" s="1"/>
  <c r="AF39" i="8"/>
  <c r="BZ39" i="8" s="1"/>
  <c r="AH39" i="8"/>
  <c r="CB39" i="8"/>
  <c r="AJ39" i="8"/>
  <c r="CD39" i="8" s="1"/>
  <c r="AL39" i="8"/>
  <c r="CF39" i="8" s="1"/>
  <c r="AN39" i="8"/>
  <c r="CH39" i="8" s="1"/>
  <c r="AP39" i="8"/>
  <c r="CJ39" i="8" s="1"/>
  <c r="AR39" i="8"/>
  <c r="CL39" i="8" s="1"/>
  <c r="AT39" i="8"/>
  <c r="CN39" i="8"/>
  <c r="AV39" i="8"/>
  <c r="CP39" i="8" s="1"/>
  <c r="AX39" i="8"/>
  <c r="CR39" i="8" s="1"/>
  <c r="AZ39" i="8"/>
  <c r="CT39" i="8"/>
  <c r="BB39" i="8"/>
  <c r="CV39" i="8" s="1"/>
  <c r="BD39" i="8"/>
  <c r="CX39" i="8" s="1"/>
  <c r="L40" i="8"/>
  <c r="BF40" i="8" s="1"/>
  <c r="N40" i="8"/>
  <c r="BH40" i="8" s="1"/>
  <c r="P40" i="8"/>
  <c r="BJ40" i="8" s="1"/>
  <c r="R40" i="8"/>
  <c r="BL40" i="8" s="1"/>
  <c r="T40" i="8"/>
  <c r="BN40" i="8" s="1"/>
  <c r="V40" i="8"/>
  <c r="BP40" i="8" s="1"/>
  <c r="X40" i="8"/>
  <c r="BR40" i="8" s="1"/>
  <c r="Z40" i="8"/>
  <c r="BT40" i="8" s="1"/>
  <c r="AB40" i="8"/>
  <c r="BV40" i="8" s="1"/>
  <c r="AD40" i="8"/>
  <c r="BX40" i="8" s="1"/>
  <c r="AF40" i="8"/>
  <c r="BZ40" i="8" s="1"/>
  <c r="AH40" i="8"/>
  <c r="CB40" i="8" s="1"/>
  <c r="AJ40" i="8"/>
  <c r="CD40" i="8" s="1"/>
  <c r="AL40" i="8"/>
  <c r="CF40" i="8" s="1"/>
  <c r="AN40" i="8"/>
  <c r="CH40" i="8" s="1"/>
  <c r="AP40" i="8"/>
  <c r="CJ40" i="8" s="1"/>
  <c r="AR40" i="8"/>
  <c r="CL40" i="8"/>
  <c r="AT40" i="8"/>
  <c r="CN40" i="8" s="1"/>
  <c r="AV40" i="8"/>
  <c r="CP40" i="8" s="1"/>
  <c r="AX40" i="8"/>
  <c r="CR40" i="8" s="1"/>
  <c r="AZ40" i="8"/>
  <c r="CT40" i="8" s="1"/>
  <c r="BB40" i="8"/>
  <c r="CV40" i="8"/>
  <c r="BD40" i="8"/>
  <c r="CX40" i="8" s="1"/>
  <c r="L41" i="8"/>
  <c r="BF41" i="8" s="1"/>
  <c r="N41" i="8"/>
  <c r="BH41" i="8" s="1"/>
  <c r="P41" i="8"/>
  <c r="BJ41" i="8" s="1"/>
  <c r="R41" i="8"/>
  <c r="BL41" i="8" s="1"/>
  <c r="T41" i="8"/>
  <c r="BN41" i="8" s="1"/>
  <c r="V41" i="8"/>
  <c r="BP41" i="8" s="1"/>
  <c r="X41" i="8"/>
  <c r="BR41" i="8" s="1"/>
  <c r="Z41" i="8"/>
  <c r="BT41" i="8" s="1"/>
  <c r="AB41" i="8"/>
  <c r="BV41" i="8" s="1"/>
  <c r="AD41" i="8"/>
  <c r="BX41" i="8" s="1"/>
  <c r="AF41" i="8"/>
  <c r="BZ41" i="8"/>
  <c r="AH41" i="8"/>
  <c r="CB41" i="8" s="1"/>
  <c r="AJ41" i="8"/>
  <c r="CD41" i="8" s="1"/>
  <c r="AL41" i="8"/>
  <c r="CF41" i="8" s="1"/>
  <c r="AN41" i="8"/>
  <c r="CH41" i="8" s="1"/>
  <c r="AP41" i="8"/>
  <c r="CJ41" i="8" s="1"/>
  <c r="AR41" i="8"/>
  <c r="CL41" i="8" s="1"/>
  <c r="AT41" i="8"/>
  <c r="CN41" i="8" s="1"/>
  <c r="AV41" i="8"/>
  <c r="CP41" i="8" s="1"/>
  <c r="AX41" i="8"/>
  <c r="CR41" i="8" s="1"/>
  <c r="AZ41" i="8"/>
  <c r="CT41" i="8"/>
  <c r="BB41" i="8"/>
  <c r="CV41" i="8" s="1"/>
  <c r="BD41" i="8"/>
  <c r="CX41" i="8"/>
  <c r="L42" i="8"/>
  <c r="BF42" i="8" s="1"/>
  <c r="N42" i="8"/>
  <c r="BH42" i="8" s="1"/>
  <c r="P42" i="8"/>
  <c r="BJ42" i="8" s="1"/>
  <c r="R42" i="8"/>
  <c r="BL42" i="8" s="1"/>
  <c r="T42" i="8"/>
  <c r="BN42" i="8" s="1"/>
  <c r="V42" i="8"/>
  <c r="BP42" i="8" s="1"/>
  <c r="X42" i="8"/>
  <c r="BR42" i="8" s="1"/>
  <c r="Z42" i="8"/>
  <c r="BT42" i="8" s="1"/>
  <c r="AB42" i="8"/>
  <c r="BV42" i="8" s="1"/>
  <c r="AD42" i="8"/>
  <c r="BX42" i="8" s="1"/>
  <c r="AF42" i="8"/>
  <c r="BZ42" i="8" s="1"/>
  <c r="AH42" i="8"/>
  <c r="CB42" i="8" s="1"/>
  <c r="AJ42" i="8"/>
  <c r="CD42" i="8" s="1"/>
  <c r="AL42" i="8"/>
  <c r="CF42" i="8" s="1"/>
  <c r="AN42" i="8"/>
  <c r="CH42" i="8" s="1"/>
  <c r="AP42" i="8"/>
  <c r="CJ42" i="8" s="1"/>
  <c r="AR42" i="8"/>
  <c r="CL42" i="8" s="1"/>
  <c r="AT42" i="8"/>
  <c r="CN42" i="8" s="1"/>
  <c r="AV42" i="8"/>
  <c r="CP42" i="8"/>
  <c r="AX42" i="8"/>
  <c r="CR42" i="8" s="1"/>
  <c r="AZ42" i="8"/>
  <c r="CT42" i="8" s="1"/>
  <c r="BB42" i="8"/>
  <c r="CV42" i="8" s="1"/>
  <c r="BD42" i="8"/>
  <c r="CX42" i="8" s="1"/>
  <c r="L43" i="8"/>
  <c r="BF43" i="8" s="1"/>
  <c r="N43" i="8"/>
  <c r="BH43" i="8" s="1"/>
  <c r="P43" i="8"/>
  <c r="BJ43" i="8" s="1"/>
  <c r="R43" i="8"/>
  <c r="BL43" i="8" s="1"/>
  <c r="T43" i="8"/>
  <c r="BN43" i="8"/>
  <c r="V43" i="8"/>
  <c r="BP43" i="8" s="1"/>
  <c r="X43" i="8"/>
  <c r="BR43" i="8"/>
  <c r="Z43" i="8"/>
  <c r="BT43" i="8" s="1"/>
  <c r="AB43" i="8"/>
  <c r="BV43" i="8" s="1"/>
  <c r="AD43" i="8"/>
  <c r="BX43" i="8" s="1"/>
  <c r="AF43" i="8"/>
  <c r="BZ43" i="8" s="1"/>
  <c r="AH43" i="8"/>
  <c r="CB43" i="8" s="1"/>
  <c r="AJ43" i="8"/>
  <c r="CD43" i="8" s="1"/>
  <c r="AL43" i="8"/>
  <c r="CF43" i="8" s="1"/>
  <c r="AN43" i="8"/>
  <c r="CH43" i="8" s="1"/>
  <c r="AP43" i="8"/>
  <c r="CJ43" i="8" s="1"/>
  <c r="AR43" i="8"/>
  <c r="CL43" i="8" s="1"/>
  <c r="AT43" i="8"/>
  <c r="CN43" i="8" s="1"/>
  <c r="AV43" i="8"/>
  <c r="CP43" i="8" s="1"/>
  <c r="AX43" i="8"/>
  <c r="CR43" i="8" s="1"/>
  <c r="AZ43" i="8"/>
  <c r="CT43" i="8" s="1"/>
  <c r="BB43" i="8"/>
  <c r="CV43" i="8" s="1"/>
  <c r="BD43" i="8"/>
  <c r="CX43" i="8" s="1"/>
  <c r="BD14" i="8"/>
  <c r="CX14" i="8" s="1"/>
  <c r="BB14" i="8"/>
  <c r="CV14" i="8"/>
  <c r="AZ14" i="8"/>
  <c r="CT14" i="8" s="1"/>
  <c r="AX14" i="8"/>
  <c r="CR14" i="8"/>
  <c r="AV14" i="8"/>
  <c r="CP14" i="8" s="1"/>
  <c r="AT14" i="8"/>
  <c r="CN14" i="8" s="1"/>
  <c r="AR14" i="8"/>
  <c r="CL14" i="8" s="1"/>
  <c r="AP14" i="8"/>
  <c r="CJ14" i="8" s="1"/>
  <c r="AN14" i="8"/>
  <c r="CH14" i="8"/>
  <c r="AL14" i="8"/>
  <c r="CF14" i="8" s="1"/>
  <c r="AJ14" i="8"/>
  <c r="CD14" i="8" s="1"/>
  <c r="AH14" i="8"/>
  <c r="CB14" i="8" s="1"/>
  <c r="AF14" i="8"/>
  <c r="BZ14" i="8" s="1"/>
  <c r="AD14" i="8"/>
  <c r="BX14" i="8" s="1"/>
  <c r="AB14" i="8"/>
  <c r="BV14" i="8" s="1"/>
  <c r="Z14" i="8"/>
  <c r="BT14" i="8"/>
  <c r="X14" i="8"/>
  <c r="BR14" i="8" s="1"/>
  <c r="V14" i="8"/>
  <c r="BP14" i="8" s="1"/>
  <c r="T14" i="8"/>
  <c r="BN14" i="8" s="1"/>
  <c r="R14" i="8"/>
  <c r="BL14" i="8"/>
  <c r="P14" i="8"/>
  <c r="BJ14" i="8" s="1"/>
  <c r="N14" i="8"/>
  <c r="BH14" i="8" s="1"/>
  <c r="L14" i="8"/>
  <c r="BF14" i="8" s="1"/>
  <c r="F14" i="8"/>
  <c r="D14" i="8"/>
  <c r="I52" i="6"/>
  <c r="F12" i="5"/>
  <c r="K17" i="9" s="1"/>
  <c r="C10" i="5"/>
  <c r="G12" i="5"/>
  <c r="C16" i="5"/>
  <c r="BB7" i="4"/>
  <c r="G2" i="4" s="1"/>
  <c r="G36" i="4" s="1"/>
  <c r="G69" i="4" s="1"/>
  <c r="G102" i="4" s="1"/>
  <c r="C2" i="1"/>
  <c r="K9" i="3"/>
  <c r="K70" i="3" s="1"/>
  <c r="X9" i="3"/>
  <c r="D9" i="3"/>
  <c r="Q70" i="3" s="1"/>
  <c r="U9" i="3"/>
  <c r="N29" i="2"/>
  <c r="Q11" i="2"/>
  <c r="Q9" i="2"/>
  <c r="H12" i="5" l="1"/>
  <c r="S24" i="9"/>
  <c r="S37" i="9"/>
  <c r="G148" i="8"/>
  <c r="G125" i="8"/>
  <c r="G122" i="8"/>
  <c r="G159" i="8"/>
  <c r="G129" i="8"/>
  <c r="G119" i="8"/>
  <c r="G106" i="8"/>
  <c r="G164" i="8"/>
  <c r="D70" i="3"/>
  <c r="G130" i="8"/>
  <c r="G149" i="8"/>
  <c r="G162" i="8"/>
  <c r="G156" i="8"/>
  <c r="G40" i="8"/>
  <c r="G123" i="8"/>
  <c r="G128" i="8"/>
  <c r="G78" i="8"/>
  <c r="G147" i="8"/>
  <c r="G163" i="8"/>
  <c r="G75" i="8"/>
  <c r="G103" i="8"/>
  <c r="G146" i="8"/>
  <c r="G174" i="8"/>
  <c r="G173" i="8"/>
  <c r="G167" i="8"/>
  <c r="G166" i="8"/>
  <c r="G165" i="8"/>
  <c r="G154" i="8"/>
  <c r="B3" i="14"/>
  <c r="BC7" i="4"/>
  <c r="BD7" i="4" s="1"/>
  <c r="BE7" i="4" s="1"/>
  <c r="BF7" i="4" s="1"/>
  <c r="BG7" i="4" s="1"/>
  <c r="BH7" i="4" s="1"/>
  <c r="BI7" i="4" s="1"/>
  <c r="BJ7" i="4" s="1"/>
  <c r="BK7" i="4" s="1"/>
  <c r="BL7" i="4" s="1"/>
  <c r="BM7" i="4" s="1"/>
  <c r="BN7" i="4" s="1"/>
  <c r="BO7" i="4" s="1"/>
  <c r="BP7" i="4" s="1"/>
  <c r="BQ7" i="4" s="1"/>
  <c r="BR7" i="4" s="1"/>
  <c r="BS7" i="4" s="1"/>
  <c r="BT7" i="4" s="1"/>
  <c r="BU7" i="4" s="1"/>
  <c r="BV7" i="4" s="1"/>
  <c r="BW7" i="4" s="1"/>
  <c r="BX7" i="4" s="1"/>
  <c r="H70" i="3"/>
  <c r="C141" i="8"/>
  <c r="G59" i="8"/>
  <c r="G175" i="8"/>
  <c r="G170" i="8"/>
  <c r="G160" i="8"/>
  <c r="G63" i="8"/>
  <c r="U70" i="3"/>
  <c r="G151" i="8"/>
  <c r="G161" i="8"/>
  <c r="G172" i="8"/>
  <c r="C53" i="8"/>
  <c r="G58" i="8"/>
  <c r="G79" i="8"/>
  <c r="C3" i="1"/>
  <c r="C97" i="8"/>
  <c r="C11" i="5"/>
  <c r="C9" i="8"/>
  <c r="G35" i="8"/>
  <c r="G150" i="8"/>
  <c r="G171" i="8"/>
  <c r="G121" i="8"/>
  <c r="G115" i="8"/>
  <c r="G114" i="8"/>
  <c r="G169" i="8"/>
  <c r="G168" i="8"/>
  <c r="G153" i="8"/>
  <c r="G152" i="8"/>
  <c r="G84" i="8"/>
  <c r="B37" i="5"/>
  <c r="G67" i="8"/>
  <c r="G82" i="8"/>
  <c r="G124" i="8"/>
  <c r="G126" i="8"/>
  <c r="G127" i="8"/>
  <c r="G131" i="8"/>
  <c r="G64" i="8"/>
  <c r="G62" i="8"/>
  <c r="G102" i="8"/>
  <c r="G118" i="8"/>
  <c r="G113" i="8"/>
  <c r="G112" i="8"/>
  <c r="G109" i="8"/>
  <c r="G108" i="8"/>
  <c r="G107" i="8"/>
  <c r="G105" i="8"/>
  <c r="G70" i="8"/>
  <c r="G14" i="8"/>
  <c r="G28" i="8"/>
  <c r="G26" i="8"/>
  <c r="G24" i="8"/>
  <c r="G18" i="8"/>
  <c r="G15" i="8"/>
  <c r="G73" i="8"/>
  <c r="G104" i="8"/>
  <c r="G83" i="8"/>
  <c r="G81" i="8"/>
  <c r="S23" i="9"/>
  <c r="R12" i="1"/>
  <c r="N17" i="9" s="1"/>
  <c r="G19" i="8"/>
  <c r="G25" i="8"/>
  <c r="G68" i="8"/>
  <c r="G20" i="8"/>
  <c r="K12" i="2"/>
  <c r="E12" i="5" s="1"/>
  <c r="G60" i="8"/>
  <c r="G42" i="8"/>
  <c r="G36" i="8"/>
  <c r="G21" i="8"/>
  <c r="G39" i="8"/>
  <c r="G32" i="8"/>
  <c r="G34" i="8"/>
  <c r="G37" i="8"/>
  <c r="G29" i="8"/>
  <c r="G17" i="8"/>
  <c r="G43" i="8"/>
  <c r="G31" i="8"/>
  <c r="G30" i="8"/>
  <c r="G23" i="8"/>
  <c r="G66" i="8"/>
  <c r="G33" i="8"/>
  <c r="G41" i="8"/>
  <c r="G27" i="8"/>
  <c r="G22" i="8"/>
  <c r="G38" i="8"/>
  <c r="G16" i="8"/>
  <c r="G69" i="8"/>
  <c r="G74" i="8"/>
  <c r="G111" i="8"/>
  <c r="G85" i="8"/>
  <c r="G65" i="8"/>
  <c r="K10" i="9"/>
  <c r="Q9" i="3"/>
  <c r="G86" i="8"/>
  <c r="X70" i="3"/>
  <c r="J24" i="5"/>
  <c r="G76" i="8"/>
  <c r="G87" i="8"/>
  <c r="G61" i="8"/>
  <c r="G72" i="8"/>
  <c r="G110" i="8"/>
  <c r="G71" i="8"/>
  <c r="G116" i="8"/>
  <c r="G77" i="8"/>
  <c r="N40" i="9" l="1"/>
  <c r="S40" i="9" s="1"/>
  <c r="B4" i="14"/>
  <c r="C3" i="14"/>
  <c r="K15" i="9"/>
  <c r="S15" i="9" s="1"/>
  <c r="AI2" i="4"/>
  <c r="AI36" i="4" s="1"/>
  <c r="AI69" i="4" s="1"/>
  <c r="AI102" i="4" s="1"/>
  <c r="AQ2" i="4"/>
  <c r="AQ36" i="4" s="1"/>
  <c r="AQ69" i="4" s="1"/>
  <c r="AQ102" i="4" s="1"/>
  <c r="AM2" i="4"/>
  <c r="AM36" i="4" s="1"/>
  <c r="AM69" i="4" s="1"/>
  <c r="AM102" i="4" s="1"/>
  <c r="AO2" i="4"/>
  <c r="AO36" i="4" s="1"/>
  <c r="AO69" i="4" s="1"/>
  <c r="AO102" i="4" s="1"/>
  <c r="K2" i="4"/>
  <c r="K36" i="4" s="1"/>
  <c r="K69" i="4" s="1"/>
  <c r="K102" i="4" s="1"/>
  <c r="AS2" i="4"/>
  <c r="AS36" i="4" s="1"/>
  <c r="AS69" i="4" s="1"/>
  <c r="AS102" i="4" s="1"/>
  <c r="AU2" i="4"/>
  <c r="AU36" i="4" s="1"/>
  <c r="AU69" i="4" s="1"/>
  <c r="AU102" i="4" s="1"/>
  <c r="J2" i="2"/>
  <c r="AW2" i="4"/>
  <c r="AW36" i="4" s="1"/>
  <c r="AW69" i="4" s="1"/>
  <c r="AW102" i="4" s="1"/>
  <c r="O2" i="4"/>
  <c r="O36" i="4" s="1"/>
  <c r="O69" i="4" s="1"/>
  <c r="O102" i="4" s="1"/>
  <c r="AK2" i="4"/>
  <c r="AK36" i="4" s="1"/>
  <c r="AK69" i="4" s="1"/>
  <c r="AK102" i="4" s="1"/>
  <c r="AC2" i="4"/>
  <c r="AC36" i="4" s="1"/>
  <c r="AC69" i="4" s="1"/>
  <c r="AC102" i="4" s="1"/>
  <c r="S2" i="4"/>
  <c r="S36" i="4" s="1"/>
  <c r="S69" i="4" s="1"/>
  <c r="S102" i="4" s="1"/>
  <c r="W2" i="4"/>
  <c r="W36" i="4" s="1"/>
  <c r="W69" i="4" s="1"/>
  <c r="W102" i="4" s="1"/>
  <c r="AG2" i="4"/>
  <c r="AG36" i="4" s="1"/>
  <c r="AG69" i="4" s="1"/>
  <c r="AG102" i="4" s="1"/>
  <c r="Y2" i="4"/>
  <c r="Y36" i="4" s="1"/>
  <c r="Y69" i="4" s="1"/>
  <c r="Y102" i="4" s="1"/>
  <c r="AY2" i="4"/>
  <c r="AY36" i="4" s="1"/>
  <c r="AY69" i="4" s="1"/>
  <c r="AY102" i="4" s="1"/>
  <c r="Q2" i="4"/>
  <c r="Q36" i="4" s="1"/>
  <c r="Q69" i="4" s="1"/>
  <c r="Q102" i="4" s="1"/>
  <c r="AA2" i="4"/>
  <c r="AA36" i="4" s="1"/>
  <c r="AA69" i="4" s="1"/>
  <c r="AA102" i="4" s="1"/>
  <c r="M2" i="4"/>
  <c r="M36" i="4" s="1"/>
  <c r="M69" i="4" s="1"/>
  <c r="M102" i="4" s="1"/>
  <c r="AE2" i="4"/>
  <c r="AE36" i="4" s="1"/>
  <c r="AE69" i="4" s="1"/>
  <c r="AE102" i="4" s="1"/>
  <c r="U2" i="4"/>
  <c r="U36" i="4" s="1"/>
  <c r="U69" i="4" s="1"/>
  <c r="U102" i="4" s="1"/>
  <c r="M29" i="2"/>
  <c r="I2" i="4"/>
  <c r="I36" i="4" s="1"/>
  <c r="I69" i="4" s="1"/>
  <c r="I102" i="4" s="1"/>
  <c r="G13" i="5"/>
  <c r="K18" i="9" s="1"/>
  <c r="F13" i="5"/>
  <c r="P63" i="9" l="1"/>
  <c r="C6" i="1"/>
  <c r="C24" i="7" s="1"/>
  <c r="K3" i="3"/>
  <c r="G2" i="6" s="1"/>
  <c r="C4" i="14"/>
  <c r="B5" i="14"/>
  <c r="B7" i="14" s="1"/>
  <c r="C7" i="14" s="1"/>
  <c r="D6" i="9"/>
  <c r="H13" i="5"/>
  <c r="S18" i="9"/>
  <c r="K40" i="9"/>
  <c r="K41" i="9" s="1"/>
  <c r="N41" i="9"/>
  <c r="X3" i="3" l="1"/>
  <c r="D1" i="4"/>
  <c r="B36" i="12"/>
  <c r="B100" i="12"/>
  <c r="I134" i="8"/>
  <c r="B84" i="12"/>
  <c r="D101" i="4"/>
  <c r="B4" i="11"/>
  <c r="B20" i="12"/>
  <c r="AC2" i="7"/>
  <c r="B4" i="12"/>
  <c r="B52" i="12"/>
  <c r="I90" i="8"/>
  <c r="D68" i="4"/>
  <c r="I46" i="8"/>
  <c r="W2" i="7"/>
  <c r="B68" i="12"/>
  <c r="B1" i="13"/>
  <c r="D35" i="4"/>
  <c r="Q2" i="7"/>
  <c r="B38" i="11"/>
  <c r="B21" i="11"/>
  <c r="K2" i="7"/>
  <c r="I2" i="8"/>
  <c r="B6" i="14"/>
  <c r="C6" i="14" s="1"/>
  <c r="C5" i="14"/>
  <c r="B8" i="14"/>
  <c r="C8" i="14" s="1"/>
  <c r="H2" i="5"/>
  <c r="K64" i="3"/>
  <c r="B132" i="13"/>
  <c r="X64" i="3"/>
  <c r="B9" i="14" l="1"/>
  <c r="B10" i="14" l="1"/>
  <c r="C10" i="14" s="1"/>
  <c r="C9" i="14"/>
  <c r="A13" i="14" l="1"/>
  <c r="H36" i="2" s="1"/>
</calcChain>
</file>

<file path=xl/sharedStrings.xml><?xml version="1.0" encoding="utf-8"?>
<sst xmlns="http://schemas.openxmlformats.org/spreadsheetml/2006/main" count="1073" uniqueCount="477">
  <si>
    <t>Numer akcji:</t>
  </si>
  <si>
    <t>Miejsce:</t>
  </si>
  <si>
    <t>Termin:</t>
  </si>
  <si>
    <t>Rodzaj:</t>
  </si>
  <si>
    <t>O</t>
  </si>
  <si>
    <t>K</t>
  </si>
  <si>
    <t>Wybierz</t>
  </si>
  <si>
    <t>Numer</t>
  </si>
  <si>
    <t>Kierownik:</t>
  </si>
  <si>
    <t>[Wpisz imię i nazwisko kierownika akcji]</t>
  </si>
  <si>
    <t>PRELIMINARZ – ZGRUPOWANIE - KONSULTACJA</t>
  </si>
  <si>
    <t>Dyscyplina:</t>
  </si>
  <si>
    <t>Ilość osób</t>
  </si>
  <si>
    <t>Ilość dni</t>
  </si>
  <si>
    <t>Stawka (zł)</t>
  </si>
  <si>
    <t>Koszt ogołem</t>
  </si>
  <si>
    <t>W tym WSS</t>
  </si>
  <si>
    <t>Zakwaterowanie</t>
  </si>
  <si>
    <t>zawodnicy</t>
  </si>
  <si>
    <t>kadra trenerska</t>
  </si>
  <si>
    <t>Wyżywienie</t>
  </si>
  <si>
    <t>Fundusz bezosobowy</t>
  </si>
  <si>
    <t>Wynajem obiektów</t>
  </si>
  <si>
    <t>Inne wydatki</t>
  </si>
  <si>
    <t>Zatwierdzono do realizacji kwotę ze środków WSS (słownie):</t>
  </si>
  <si>
    <t>nr akcji</t>
  </si>
  <si>
    <t xml:space="preserve">    </t>
  </si>
  <si>
    <t>[Tu wpisz nazwę dyscypliny]</t>
  </si>
  <si>
    <t>[Tu wpisz miejscowość]</t>
  </si>
  <si>
    <t>Adres:</t>
  </si>
  <si>
    <t>Telefon:</t>
  </si>
  <si>
    <t>[Tu wpisz adres]</t>
  </si>
  <si>
    <t>[Tu wpisz telefon kontaktowy]</t>
  </si>
  <si>
    <t>TERMIN OD:</t>
  </si>
  <si>
    <t>DD</t>
  </si>
  <si>
    <t>MM</t>
  </si>
  <si>
    <t>TERMIN DO:</t>
  </si>
  <si>
    <t>RRRR</t>
  </si>
  <si>
    <t>Sporządził:</t>
  </si>
  <si>
    <t>dnia:</t>
  </si>
  <si>
    <t>[Imię i nazwisko]</t>
  </si>
  <si>
    <t>[data]</t>
  </si>
  <si>
    <t>data złożenia</t>
  </si>
  <si>
    <t>Osoba odpowiedzialna za rozliczenie</t>
  </si>
  <si>
    <t>Główny Księgowy</t>
  </si>
  <si>
    <t>data</t>
  </si>
  <si>
    <t xml:space="preserve">  data </t>
  </si>
  <si>
    <t>Uwagi organizacyjno - szkoleniowe:</t>
  </si>
  <si>
    <t>Numer:</t>
  </si>
  <si>
    <r>
      <t>WSS Poznań</t>
    </r>
    <r>
      <rPr>
        <sz val="12"/>
        <color indexed="8"/>
        <rFont val="Times New Roman"/>
        <family val="1"/>
        <charset val="238"/>
      </rPr>
      <t xml:space="preserve">                </t>
    </r>
  </si>
  <si>
    <t>……………..</t>
  </si>
  <si>
    <t>……………………</t>
  </si>
  <si>
    <t>………….</t>
  </si>
  <si>
    <t>………………</t>
  </si>
  <si>
    <t>…………</t>
  </si>
  <si>
    <t>……………………………….</t>
  </si>
  <si>
    <t>Komunikaty:</t>
  </si>
  <si>
    <t>STAWKA</t>
  </si>
  <si>
    <t>SUMY</t>
  </si>
  <si>
    <t>Instrukcje dotyczące wypełniania formularza:</t>
  </si>
  <si>
    <t>2. Liczba dni kalkulowana jest na podstawie wpisanych przez Państwa dat
 - proszę jej nie zmieniać, zgodnie z punktem 1. niniejszej instrukcji.</t>
  </si>
  <si>
    <t>1. Uwaga!!! Proszę wypełniać tylko białe pola
 - pozostałe uzupełnią się automatycznie</t>
  </si>
  <si>
    <t>3. Poniższe pola pomogą skontrolować poprawność kalkulacji 
stawki naliczeniowej oraz zsumowania kosztów.</t>
  </si>
  <si>
    <t xml:space="preserve">                                            WSS Poznań</t>
  </si>
  <si>
    <t xml:space="preserve">   nr akcji</t>
  </si>
  <si>
    <t xml:space="preserve">SPIS ZAWODNIKÓW/CZEK MAJĄCYCH UCZESTNICZYĆ </t>
  </si>
  <si>
    <t xml:space="preserve">W ZGRUPOWANIU </t>
  </si>
  <si>
    <t>Dyscyplina</t>
  </si>
  <si>
    <t>Termin</t>
  </si>
  <si>
    <t>Miejsce</t>
  </si>
  <si>
    <t>Lp.</t>
  </si>
  <si>
    <t>Imię i Nazwisko</t>
  </si>
  <si>
    <t>Rok urodzenia</t>
  </si>
  <si>
    <t>Klub</t>
  </si>
  <si>
    <t xml:space="preserve">Sporządził: </t>
  </si>
  <si>
    <t>Grupa
konkurencji</t>
  </si>
  <si>
    <t>Proszę uzupełniać tylko białe pola - pola szare wypełnią się automatycznie po wypełnieniu preliminarza!!!</t>
  </si>
  <si>
    <t>Lp</t>
  </si>
  <si>
    <t>Imię i nazwisko</t>
  </si>
  <si>
    <t>Rocznik</t>
  </si>
  <si>
    <t>Konkurencja</t>
  </si>
  <si>
    <t>Kadra</t>
  </si>
  <si>
    <t>T</t>
  </si>
  <si>
    <t>N</t>
  </si>
  <si>
    <t>Spis zawodników</t>
  </si>
  <si>
    <t>Uczestnictwo w zajęciach</t>
  </si>
  <si>
    <t>*</t>
  </si>
  <si>
    <t xml:space="preserve">PROGRAM ZGRUPOWANIA / KONSULTACJI </t>
  </si>
  <si>
    <t>Grupa konkurencji</t>
  </si>
  <si>
    <t>Ilość trenerów</t>
  </si>
  <si>
    <t>Razem</t>
  </si>
  <si>
    <t>Osobodni</t>
  </si>
  <si>
    <t>Cel i charakter zgrupowania / konsultacji</t>
  </si>
  <si>
    <t>Miejsce / dokładny adres /ew. nr telefonu/</t>
  </si>
  <si>
    <t xml:space="preserve">KADRA SZKOLENIOWA </t>
  </si>
  <si>
    <t xml:space="preserve">LP. </t>
  </si>
  <si>
    <t xml:space="preserve">Imię i nazwisko </t>
  </si>
  <si>
    <t>Funkcja</t>
  </si>
  <si>
    <t>Klasa trenera</t>
  </si>
  <si>
    <t>Planowana ilość godzin  pracy</t>
  </si>
  <si>
    <t>1.</t>
  </si>
  <si>
    <t>2.</t>
  </si>
  <si>
    <t>3.</t>
  </si>
  <si>
    <t>4.</t>
  </si>
  <si>
    <t>5.</t>
  </si>
  <si>
    <t xml:space="preserve">Pobudka </t>
  </si>
  <si>
    <t xml:space="preserve">Kolacja </t>
  </si>
  <si>
    <t>Rozruch poranny</t>
  </si>
  <si>
    <t>Zajęcia KO</t>
  </si>
  <si>
    <t xml:space="preserve">Śniadanie </t>
  </si>
  <si>
    <t xml:space="preserve">Cisza nocna </t>
  </si>
  <si>
    <t>Trening dopołudn.</t>
  </si>
  <si>
    <t xml:space="preserve">Inne zajęcia </t>
  </si>
  <si>
    <t xml:space="preserve">Obiad </t>
  </si>
  <si>
    <t>Cisza poobiednia</t>
  </si>
  <si>
    <t xml:space="preserve">Trening popołud. </t>
  </si>
  <si>
    <t xml:space="preserve">PLANOWY PROGRAM SZKOLENIA  ( wynikający z charakteru zgrupowania, konsultacji ) </t>
  </si>
  <si>
    <t>Rozruch</t>
  </si>
  <si>
    <t>Czas trwania</t>
  </si>
  <si>
    <t xml:space="preserve">KRÓTKI OPIS SPOSOBU REALIZACJI ZAJĘĆ SZKOLENIOWYCH </t>
  </si>
  <si>
    <t>Opracował:</t>
  </si>
  <si>
    <t>Data złożenia</t>
  </si>
  <si>
    <t>Rozkład dnia na zgrupowaniu / konsultacji – czas trwania:</t>
  </si>
  <si>
    <t xml:space="preserve">WSS Poznań             </t>
  </si>
  <si>
    <t>Ilość zaw.</t>
  </si>
  <si>
    <t>Opis</t>
  </si>
  <si>
    <t>Charakter</t>
  </si>
  <si>
    <t>camp</t>
  </si>
  <si>
    <t>[wybierz z listy]</t>
  </si>
  <si>
    <t>6.</t>
  </si>
  <si>
    <t>7.</t>
  </si>
  <si>
    <t>WSS Poznań</t>
  </si>
  <si>
    <t>KOMUNIKAT!!!</t>
  </si>
  <si>
    <t>szkoleniowy</t>
  </si>
  <si>
    <t>startowy</t>
  </si>
  <si>
    <t>badawczy</t>
  </si>
  <si>
    <t>Trening popołudniowy główny akcent</t>
  </si>
  <si>
    <t>………………………………
data i podpis</t>
  </si>
  <si>
    <t>Zatwierdził 
Kierownik Wyszkolenia</t>
  </si>
  <si>
    <t>Akceptował
Trener Metodyk WZMS</t>
  </si>
  <si>
    <t>Dzień</t>
  </si>
  <si>
    <t>8.</t>
  </si>
  <si>
    <t>9.</t>
  </si>
  <si>
    <t>10.</t>
  </si>
  <si>
    <t>11.</t>
  </si>
  <si>
    <t>12.</t>
  </si>
  <si>
    <t>13.</t>
  </si>
  <si>
    <t>14.</t>
  </si>
  <si>
    <t>[Data], [Imię i Nazwisko]</t>
  </si>
  <si>
    <t>PRZYJMUJĘ DO WIADOMOŚCI</t>
  </si>
  <si>
    <t>Czytelny podpis</t>
  </si>
  <si>
    <t>……………………………………………</t>
  </si>
  <si>
    <t>Nr. zawodnika</t>
  </si>
  <si>
    <t>Podpis</t>
  </si>
  <si>
    <t>POTWIERDZENIE UDZIAŁU ZAWODNIKÓW W ZGRUPOWANIU / KONSULTACJI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</si>
  <si>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</si>
  <si>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</si>
  <si>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</si>
  <si>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</si>
  <si>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</si>
  <si>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</si>
  <si>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</si>
  <si>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</si>
  <si>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</si>
  <si>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</si>
  <si>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</si>
  <si>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</si>
  <si>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</si>
  <si>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</si>
  <si>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</si>
  <si>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</si>
  <si>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………………………………..</t>
  </si>
  <si>
    <t>Jeżeli</t>
  </si>
  <si>
    <t>Licznik</t>
  </si>
  <si>
    <t>C</t>
  </si>
  <si>
    <t>R. ur.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</si>
  <si>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</si>
  <si>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</si>
  <si>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</si>
  <si>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</si>
  <si>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</si>
  <si>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</si>
  <si>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</si>
  <si>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</si>
  <si>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</si>
  <si>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</si>
  <si>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</si>
  <si>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</si>
  <si>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</si>
  <si>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</si>
  <si>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</si>
  <si>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</si>
  <si>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</si>
  <si>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</si>
  <si>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</si>
  <si>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</si>
  <si>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</si>
  <si>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</si>
  <si>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</si>
  <si>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</si>
  <si>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</si>
  <si>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</si>
  <si>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</si>
  <si>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</si>
  <si>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</si>
  <si>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</si>
  <si>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</si>
  <si>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</si>
  <si>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</si>
  <si>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</si>
  <si>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</si>
  <si>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</si>
  <si>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</si>
  <si>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</si>
  <si>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</si>
  <si>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</si>
  <si>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</si>
  <si>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</si>
  <si>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</si>
  <si>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</si>
  <si>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</si>
  <si>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</si>
  <si>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</si>
  <si>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</si>
  <si>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</si>
  <si>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</si>
  <si>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</si>
  <si>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</si>
  <si>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</si>
  <si>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</si>
  <si>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</si>
  <si>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</si>
  <si>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</si>
  <si>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</si>
  <si>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</si>
  <si>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</si>
  <si>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</si>
  <si>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</si>
  <si>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</si>
  <si>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</si>
  <si>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</si>
  <si>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</si>
  <si>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</si>
  <si>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</si>
  <si>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</si>
  <si>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</si>
  <si>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</si>
  <si>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</si>
  <si>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</si>
  <si>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</si>
  <si>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</si>
  <si>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</si>
  <si>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</si>
  <si>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</si>
  <si>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</si>
  <si>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</si>
  <si>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</si>
  <si>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</si>
  <si>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</si>
  <si>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</si>
  <si>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</si>
  <si>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</si>
  <si>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</si>
  <si>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</si>
  <si>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</si>
  <si>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</si>
  <si>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ZESTAWIENIE KOSZTÓW</t>
  </si>
  <si>
    <t>Termin i miejsce :</t>
  </si>
  <si>
    <t>L.p</t>
  </si>
  <si>
    <t>Wyszczególnienie</t>
  </si>
  <si>
    <t>Dane</t>
  </si>
  <si>
    <t>Planowane</t>
  </si>
  <si>
    <t>Wykonane</t>
  </si>
  <si>
    <t>I</t>
  </si>
  <si>
    <t>CZEŚĆ RZECZOWA</t>
  </si>
  <si>
    <t>1/</t>
  </si>
  <si>
    <t>Czas trwania zadania zleconego (il. Dni)</t>
  </si>
  <si>
    <t>2/</t>
  </si>
  <si>
    <t>Liczba zawodników/czek</t>
  </si>
  <si>
    <t>liczba osób towarzyszących</t>
  </si>
  <si>
    <t>Ilość osobodni ( dni x zawodnicy)</t>
  </si>
  <si>
    <t>II</t>
  </si>
  <si>
    <t>CZEŚC FINANSOWA</t>
  </si>
  <si>
    <t>planowane</t>
  </si>
  <si>
    <t>wykonane</t>
  </si>
  <si>
    <t>3/</t>
  </si>
  <si>
    <t>4/</t>
  </si>
  <si>
    <t>a)</t>
  </si>
  <si>
    <t>b)</t>
  </si>
  <si>
    <t>5/</t>
  </si>
  <si>
    <t>III</t>
  </si>
  <si>
    <t>UWAGA! TEN ARKUSZ SŁUŻY TYLKO I WYŁĄCZNIE DO WYDRUKU REGULAMINÓW!!!</t>
  </si>
  <si>
    <t>zadania zleconego nr</t>
  </si>
  <si>
    <t>dd</t>
  </si>
  <si>
    <t>mm</t>
  </si>
  <si>
    <t>rrrr</t>
  </si>
  <si>
    <t>od</t>
  </si>
  <si>
    <t>do</t>
  </si>
  <si>
    <t>Data od</t>
  </si>
  <si>
    <t>Data do</t>
  </si>
  <si>
    <t>Roznica</t>
  </si>
  <si>
    <t>Plus1</t>
  </si>
  <si>
    <t>PLANOWANE</t>
  </si>
  <si>
    <t>WYKONANE</t>
  </si>
  <si>
    <t>Koszty jednostkowe na zawodnika (stawka)</t>
  </si>
  <si>
    <t>Płace w stawce na 1 zawodnika:</t>
  </si>
  <si>
    <t>Zmiana</t>
  </si>
  <si>
    <t>Zmiana pow. 10%</t>
  </si>
  <si>
    <t>Nr zawodnika</t>
  </si>
  <si>
    <t>Kadra trenerska:</t>
  </si>
  <si>
    <t>L.p.</t>
  </si>
  <si>
    <t>Data</t>
  </si>
  <si>
    <t>Godzina od do</t>
  </si>
  <si>
    <t>Trening</t>
  </si>
  <si>
    <t>………………………..
Akceptował</t>
  </si>
  <si>
    <t>………………………..
Zatwierdził</t>
  </si>
  <si>
    <t>……………………………………..
Podpis trenera</t>
  </si>
  <si>
    <t>Trening przedpołudniowy  główny akcent</t>
  </si>
  <si>
    <t>Wyniki sprawdzianów i testów</t>
  </si>
  <si>
    <t>Uwagi do rozliczenia akcji:</t>
  </si>
  <si>
    <t>PO UZUPEŁNIENIU NAZWISK NA LIŚCIE OBECNOŚCI - NALEŻY WYDRUKOWAĆ NINIEJSZE ARKUSZE I POPROSIĆ ZAWODNIKÓW O ZAAKCEPTOWANIE REGULAMINU SWOIM PODPISEM W PRAWEJ KOLUMNIE PRZY DANYM NAZWISKU</t>
  </si>
  <si>
    <t>załącznik do regulaminu</t>
  </si>
  <si>
    <t>e-mail: wss@wss.poznan.pl</t>
  </si>
  <si>
    <t>Konto bankowe BZ WBK VI O/ Poznań</t>
  </si>
  <si>
    <t>04 1090 1362 0000 0000 3610 8360</t>
  </si>
  <si>
    <t>NIP 779 149 72 64   REGON 000 769 769</t>
  </si>
  <si>
    <t>………………………………………………...
Kierownik Wyszkolenia</t>
  </si>
  <si>
    <t>Zgoda Kierownika Wyszkolenia*</t>
  </si>
  <si>
    <t>Odżywki - specyfikacja:</t>
  </si>
  <si>
    <t>*do zastosowania suplementacji przez osoby poniżej 18 roku życia wymagana jest zgoda prawnych opiekunów dziecka</t>
  </si>
  <si>
    <t>Akcja</t>
  </si>
  <si>
    <t>MŁODZIK</t>
  </si>
  <si>
    <t>Szkolenie Uzdolnionych Młodzików</t>
  </si>
  <si>
    <t xml:space="preserve">Szkolenie Uzdolnionych Młodzików </t>
  </si>
  <si>
    <t>Ogółem</t>
  </si>
  <si>
    <t>WSS</t>
  </si>
  <si>
    <t>własne</t>
  </si>
  <si>
    <t>SPECYFIKACJA KOSZTÓW</t>
  </si>
  <si>
    <t>Treść</t>
  </si>
  <si>
    <t>Koszty</t>
  </si>
  <si>
    <t>Organizator</t>
  </si>
  <si>
    <t>Kwota WSS</t>
  </si>
  <si>
    <t>Pozycja</t>
  </si>
  <si>
    <t>Razem:</t>
  </si>
  <si>
    <t>Stawka:</t>
  </si>
  <si>
    <t>Nr. Rachunku / rodzaj</t>
  </si>
  <si>
    <t>Koszty organizatora (koszty własne):</t>
  </si>
  <si>
    <t>Koszty WSS:</t>
  </si>
  <si>
    <t>……………….[potwierdzenie z miejsca pobytu]……………..</t>
  </si>
  <si>
    <r>
      <t xml:space="preserve">UWAGA: Wykazujemy wszystkie osoby korzystające ze świadczeń (zawodnicy + </t>
    </r>
    <r>
      <rPr>
        <b/>
        <sz val="12"/>
        <color indexed="10"/>
        <rFont val="Times New Roman"/>
        <family val="1"/>
        <charset val="238"/>
      </rPr>
      <t>trenerzy</t>
    </r>
    <r>
      <rPr>
        <b/>
        <sz val="12"/>
        <color indexed="8"/>
        <rFont val="Times New Roman"/>
        <family val="1"/>
        <charset val="238"/>
      </rPr>
      <t>)</t>
    </r>
  </si>
  <si>
    <t>Zawodnicy posiadają aktualne badania lekarskie ……………………………………………………..</t>
  </si>
  <si>
    <t>Razem osób: …………………</t>
  </si>
  <si>
    <t>podpis trenera koordynatora</t>
  </si>
  <si>
    <t>Razem osobodni: …………………</t>
  </si>
  <si>
    <t>[wpisz]</t>
  </si>
  <si>
    <t>sekretariat: tel. 61 869 04 50</t>
  </si>
  <si>
    <t>Sport:</t>
  </si>
  <si>
    <t>RAZEM KOSZT SZKOLENIA:</t>
  </si>
  <si>
    <t>RAZEM KOSZT WYNAGRODZENIA:</t>
  </si>
  <si>
    <t>umowy zlecenie</t>
  </si>
  <si>
    <t>rachunki - działal. gosp.</t>
  </si>
  <si>
    <t>61-361 Poznań, ul. Starołęcka 36, tel. 61 869 04 64 (WZMS)</t>
  </si>
  <si>
    <t>61-361 Poznań, ul. Starołęcka 36, tel/fax 8662-514 (WZMS)</t>
  </si>
  <si>
    <t xml:space="preserve">61-361 Poznań, ul. Starołęcka 36, tel. 61 869 04 64 (WZMS)       </t>
  </si>
  <si>
    <t>ul. Starołęcka 36</t>
  </si>
  <si>
    <t>61-361 Poznań</t>
  </si>
  <si>
    <t xml:space="preserve">61-361 Poznań, ul. Starołęcka 36, tel. 61 869 04 64              </t>
  </si>
  <si>
    <t>Osoba odpowiedzialna za rozliczenie zobowiązuje się do zgłoszenia wszelkich zmian rzeczowych dotyczących akcji tj. terminu, liczby zawodników, liczby osób towarzyszących oraz kosztów, najpóźniej w dniu rozpoczęcia danej akcji pod rygorem wstrzymania finansowania danego zadania ze środków FRKF i pokrycia wszelkich kosztów ze środków własnych.</t>
  </si>
  <si>
    <t>REGULAMIN AKCJI SZKOLENIOWEJ WSS</t>
  </si>
  <si>
    <t>Powyższy regulamin uczestnik przyjmuje do wiadomości i stosowania, mając świadomość grożących konsekwencji dyscyplinarnych w przypadku jego złamania.</t>
  </si>
  <si>
    <t>1. Uczestnik bierze czynny udział w zajęciach sportowych organizowanych przez szkoleniowców w czasie zgrupowania
lub konsultacji szkoleniowych, korzysta z urządzeń treningowych oraz zakwaterowania i wyżywienia.</t>
  </si>
  <si>
    <t>2. Poszanowanie godności osobistej oraz ochrona przed przemocą fizyczną i psychiczną jest jego prawem.</t>
  </si>
  <si>
    <t>3. Uczestnik ma prawo do życzliwego traktowania przez trenerów i innych uczestników akcji szkoleniowej.</t>
  </si>
  <si>
    <t>4. Uczestników obowiązuje bezwzględne przestrzeganie ramowego rozkładu dnia.</t>
  </si>
  <si>
    <t>6. Uczestnik ma obowiązek w szczególności:</t>
  </si>
  <si>
    <t>a. przestrzegać regulaminu</t>
  </si>
  <si>
    <t>b. przestrzegać ciszy nocnej</t>
  </si>
  <si>
    <t>c. zachowywać się zgodnie z zasadami dobrego sportowca</t>
  </si>
  <si>
    <t>d. szanować powierzone mu mienie</t>
  </si>
  <si>
    <t>f. dbać o czystość w pokojach i innych pomieszczeniach.</t>
  </si>
  <si>
    <t>e. dbać o zdrowie kolegów oraz swoje</t>
  </si>
  <si>
    <t>7. Obowiązuje zakaz spożywania napojów alkoholowych, palenia papierosów oraz używania narkotyków.</t>
  </si>
  <si>
    <t>8. Uczestnik może korzystać z kąpieli w jeziorze tylko pod opieką trenera.</t>
  </si>
  <si>
    <t>9. Uczestnik powinien mieć zapewnioną opiekę medyczną.</t>
  </si>
  <si>
    <t>10. Nie jest wskazane przebywanie chłopców w pomieszczeniach sypialnych dziewcząt i odwrotnie.</t>
  </si>
  <si>
    <t>12. Opiekę w czasie dojazdu i powrotu z akcji szkoleniowej pełnią rodzice lub przedstawiciel klubu sportowego.</t>
  </si>
  <si>
    <t>11. Na akcje szkoleniową nie może być przyjęty uczestnik, który nie posiada aktualniej książeczki zdrowia oraz legitymacji
ze zdjęciem.</t>
  </si>
  <si>
    <t xml:space="preserve">61-361 Poznań, ul. Starołęcka 36, tel. 61 869 04 64                   </t>
  </si>
  <si>
    <t xml:space="preserve">61-361 Poznań, ul. Starołęcka 36, tel. 61 869 04 64         </t>
  </si>
  <si>
    <t xml:space="preserve">61-361 Poznań, ul. Starołęcka 36, tel. 61 869 04 64      </t>
  </si>
  <si>
    <t>Liczba dni pobytu</t>
  </si>
  <si>
    <t>Transport sprzętu</t>
  </si>
  <si>
    <t>Paliwo do zabezpieczania treningów</t>
  </si>
  <si>
    <t>Woda, napoje, owoce</t>
  </si>
  <si>
    <t>Dyrektor</t>
  </si>
  <si>
    <t>Kierownik Wyszkolenia</t>
  </si>
  <si>
    <t>Pozostałe koszty (wyłącznie jako koszt własny)</t>
  </si>
  <si>
    <t>Przejazd zawodników / trenerów</t>
  </si>
  <si>
    <t>Wolontariat</t>
  </si>
  <si>
    <t>Bilety wstępu - Parki Narodowe, odnowa, itp.</t>
  </si>
  <si>
    <t>wartość liczbowo</t>
  </si>
  <si>
    <t>setki</t>
  </si>
  <si>
    <t>dziesiątki</t>
  </si>
  <si>
    <t>zł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</si>
  <si>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</si>
  <si>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</si>
  <si>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</si>
  <si>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</si>
  <si>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</si>
  <si>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</si>
  <si>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</si>
  <si>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</si>
  <si>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</si>
  <si>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</si>
  <si>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</si>
  <si>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</si>
  <si>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</si>
  <si>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</si>
  <si>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</si>
  <si>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</si>
  <si>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</si>
  <si>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</si>
  <si>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</si>
  <si>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</si>
  <si>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</si>
  <si>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</si>
  <si>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</si>
  <si>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</si>
  <si>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</si>
  <si>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</si>
  <si>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</si>
  <si>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</si>
  <si>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</si>
  <si>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</si>
  <si>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</si>
  <si>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</si>
  <si>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</si>
  <si>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</si>
  <si>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</si>
  <si>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</si>
  <si>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</si>
  <si>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</si>
  <si>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</si>
  <si>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</si>
  <si>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</si>
  <si>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</si>
  <si>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</si>
  <si>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</si>
  <si>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LICZBA DNI:</t>
  </si>
  <si>
    <t>…..............................................</t>
  </si>
  <si>
    <t>…</t>
  </si>
  <si>
    <t>6/</t>
  </si>
  <si>
    <t>Bezosobowy fundusz płac w tym:</t>
  </si>
  <si>
    <t>rachunki (działalność gospodarcza)</t>
  </si>
  <si>
    <t>7/</t>
  </si>
  <si>
    <t>Koszty w zł</t>
  </si>
  <si>
    <t>8/</t>
  </si>
  <si>
    <t>9/</t>
  </si>
  <si>
    <t>10/</t>
  </si>
  <si>
    <t>11/ inne</t>
  </si>
  <si>
    <t>inne</t>
  </si>
  <si>
    <t>Przejazdy zawodników / trenerów</t>
  </si>
  <si>
    <t>Bilety wstępu –Parki Narodowe, odnowa biologiczna, itp.</t>
  </si>
  <si>
    <t>Poz. źród. fin</t>
  </si>
  <si>
    <t>Wynajem obiektów / sprzętu sportowego</t>
  </si>
  <si>
    <t>Pozostałe koszty w tym:</t>
  </si>
  <si>
    <t>RAZEM KOSZTY SZKOLENIA</t>
  </si>
  <si>
    <t>RAZEM KOSZTY WYNAGRODZENIA WSS</t>
  </si>
  <si>
    <r>
      <t>Dziennik zajęć</t>
    </r>
    <r>
      <rPr>
        <b/>
        <sz val="14"/>
        <color rgb="FFFF0000"/>
        <rFont val="Czcionka tekstu podstawowego"/>
        <charset val="238"/>
      </rPr>
      <t xml:space="preserve"> - proszę szkorzystać z wersji word</t>
    </r>
  </si>
  <si>
    <r>
      <t xml:space="preserve">Ramowy program zajęć </t>
    </r>
    <r>
      <rPr>
        <b/>
        <sz val="14"/>
        <color rgb="FFFF0000"/>
        <rFont val="Czcionka tekstu podstawowego"/>
        <charset val="238"/>
      </rPr>
      <t>- proszę skorzystać z wersji word</t>
    </r>
  </si>
  <si>
    <t>kat. wieku:</t>
  </si>
  <si>
    <t>KWM</t>
  </si>
  <si>
    <t>sport:</t>
  </si>
  <si>
    <t>Liczba trenerów:</t>
  </si>
  <si>
    <t>Nr Zawodnika na liście KWM</t>
  </si>
  <si>
    <t>5. Uczestnik akcji szkoleniowej nie oddala się samowolnie pod żadnym pozorem z miejsca zakwaterowania, treningu
 czy zajęć.</t>
  </si>
  <si>
    <t>Kopie dokumentów finansowych stanowiące zabezpieczenie kosztów własnych, sprawdzone i zatwierdzone znajdują się w aktach: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</si>
</sst>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2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8"/>
      <color theme="1"/>
      <name val="Times New Roman"/>
      <family val="1"/>
      <charset val="238"/>
    </font>
    <font>
      <b/>
      <sz val="11"/>
      <color rgb="FF339966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4"/>
      <color rgb="FF008000"/>
      <name val="Times New Roman"/>
      <family val="1"/>
      <charset val="238"/>
    </font>
    <font>
      <sz val="12"/>
      <color rgb="FF008000"/>
      <name val="Times New Roman"/>
      <family val="1"/>
      <charset val="238"/>
    </font>
    <font>
      <sz val="11"/>
      <color theme="1"/>
      <name val="Czcionka tekstu podstawowego"/>
      <charset val="238"/>
    </font>
    <font>
      <sz val="10"/>
      <color rgb="FF008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Arial CE"/>
      <charset val="238"/>
    </font>
    <font>
      <sz val="8"/>
      <color theme="0" tint="-0.34998626667073579"/>
      <name val="Czcionka tekstu podstawowego"/>
      <family val="2"/>
      <charset val="238"/>
    </font>
    <font>
      <sz val="11"/>
      <color theme="0" tint="-0.34998626667073579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5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5"/>
      <color theme="1"/>
      <name val="Times New Roman"/>
      <family val="1"/>
      <charset val="238"/>
    </font>
    <font>
      <sz val="2"/>
      <color theme="1"/>
      <name val="Times New Roman"/>
      <family val="1"/>
      <charset val="238"/>
    </font>
    <font>
      <sz val="20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b/>
      <sz val="24"/>
      <color theme="1"/>
      <name val="Czcionka tekstu podstawowego"/>
      <charset val="238"/>
    </font>
    <font>
      <b/>
      <sz val="28"/>
      <color rgb="FFFF000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b/>
      <i/>
      <sz val="10"/>
      <color theme="1"/>
      <name val="Times New Roman"/>
      <family val="1"/>
      <charset val="238"/>
    </font>
    <font>
      <sz val="12"/>
      <name val="Arial CE"/>
      <charset val="238"/>
    </font>
    <font>
      <b/>
      <sz val="14"/>
      <color rgb="FFFF0000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E8A9"/>
        <bgColor indexed="64"/>
      </patternFill>
    </fill>
    <fill>
      <patternFill patternType="lightUp">
        <fgColor theme="1"/>
        <bgColor theme="0"/>
      </patternFill>
    </fill>
    <fill>
      <patternFill patternType="solid">
        <fgColor rgb="FFFF0000"/>
        <bgColor indexed="64"/>
      </patternFill>
    </fill>
    <fill>
      <patternFill patternType="lightUp">
        <fgColor theme="1"/>
      </patternFill>
    </fill>
    <fill>
      <patternFill patternType="solid">
        <fgColor rgb="FFFFFFFF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double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dashed">
        <color theme="1"/>
      </right>
      <top/>
      <bottom/>
      <diagonal/>
    </border>
    <border>
      <left/>
      <right style="dashed">
        <color theme="1"/>
      </right>
      <top/>
      <bottom style="double">
        <color theme="1"/>
      </bottom>
      <diagonal/>
    </border>
    <border>
      <left/>
      <right style="dashed">
        <color theme="1"/>
      </right>
      <top style="double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double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dashed">
        <color theme="1"/>
      </left>
      <right style="dashed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 style="thin">
        <color theme="1"/>
      </right>
      <top style="thin">
        <color theme="1"/>
      </top>
      <bottom/>
      <diagonal/>
    </border>
    <border>
      <left style="dashed">
        <color theme="1"/>
      </left>
      <right style="dashed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medium">
        <color theme="1"/>
      </right>
      <top style="dashed">
        <color theme="1"/>
      </top>
      <bottom style="dash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theme="1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indexed="64"/>
      </bottom>
      <diagonal/>
    </border>
    <border>
      <left/>
      <right/>
      <top style="double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/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/>
      <bottom style="dotted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ck">
        <color theme="1"/>
      </bottom>
      <diagonal/>
    </border>
    <border>
      <left style="medium">
        <color indexed="64"/>
      </left>
      <right/>
      <top/>
      <bottom style="double">
        <color theme="1"/>
      </bottom>
      <diagonal/>
    </border>
    <border>
      <left/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double">
        <color theme="1"/>
      </bottom>
      <diagonal/>
    </border>
    <border>
      <left/>
      <right style="medium">
        <color indexed="64"/>
      </right>
      <top style="double">
        <color theme="1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1">
    <xf numFmtId="0" fontId="0" fillId="0" borderId="0" xfId="0"/>
    <xf numFmtId="0" fontId="0" fillId="3" borderId="0" xfId="0" applyFill="1"/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0" fillId="0" borderId="0" xfId="0" quotePrefix="1"/>
    <xf numFmtId="14" fontId="0" fillId="0" borderId="0" xfId="0" applyNumberFormat="1"/>
    <xf numFmtId="49" fontId="16" fillId="4" borderId="30" xfId="0" applyNumberFormat="1" applyFont="1" applyFill="1" applyBorder="1" applyAlignment="1">
      <alignment wrapText="1"/>
    </xf>
    <xf numFmtId="0" fontId="18" fillId="5" borderId="32" xfId="0" applyFont="1" applyFill="1" applyBorder="1" applyAlignment="1">
      <alignment horizontal="right" vertical="top" wrapText="1"/>
    </xf>
    <xf numFmtId="0" fontId="19" fillId="0" borderId="0" xfId="0" applyFont="1"/>
    <xf numFmtId="0" fontId="18" fillId="6" borderId="33" xfId="0" applyFont="1" applyFill="1" applyBorder="1" applyAlignment="1">
      <alignment wrapText="1"/>
    </xf>
    <xf numFmtId="0" fontId="17" fillId="0" borderId="34" xfId="0" applyFont="1" applyBorder="1" applyAlignment="1">
      <alignment horizontal="right" vertical="center" wrapText="1"/>
    </xf>
    <xf numFmtId="0" fontId="18" fillId="6" borderId="35" xfId="0" applyFont="1" applyFill="1" applyBorder="1" applyAlignment="1">
      <alignment horizontal="center" wrapText="1"/>
    </xf>
    <xf numFmtId="0" fontId="18" fillId="6" borderId="36" xfId="0" applyFont="1" applyFill="1" applyBorder="1" applyAlignment="1">
      <alignment horizontal="center" wrapText="1"/>
    </xf>
    <xf numFmtId="0" fontId="21" fillId="6" borderId="36" xfId="0" applyFont="1" applyFill="1" applyBorder="1" applyAlignment="1">
      <alignment horizontal="center" wrapText="1"/>
    </xf>
    <xf numFmtId="0" fontId="22" fillId="7" borderId="37" xfId="0" applyFont="1" applyFill="1" applyBorder="1" applyAlignment="1">
      <alignment wrapText="1"/>
    </xf>
    <xf numFmtId="0" fontId="22" fillId="5" borderId="37" xfId="0" applyFont="1" applyFill="1" applyBorder="1" applyAlignment="1">
      <alignment wrapText="1"/>
    </xf>
    <xf numFmtId="0" fontId="23" fillId="5" borderId="4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5" fillId="3" borderId="0" xfId="0" applyFont="1" applyFill="1"/>
    <xf numFmtId="0" fontId="26" fillId="3" borderId="0" xfId="0" applyFont="1" applyFill="1"/>
    <xf numFmtId="0" fontId="16" fillId="3" borderId="0" xfId="0" applyFont="1" applyFill="1" applyAlignment="1">
      <alignment horizontal="center"/>
    </xf>
    <xf numFmtId="0" fontId="0" fillId="3" borderId="44" xfId="0" applyFill="1" applyBorder="1"/>
    <xf numFmtId="0" fontId="26" fillId="7" borderId="30" xfId="0" applyFont="1" applyFill="1" applyBorder="1" applyAlignment="1">
      <alignment horizontal="center" wrapText="1"/>
    </xf>
    <xf numFmtId="0" fontId="18" fillId="8" borderId="30" xfId="0" applyFont="1" applyFill="1" applyBorder="1" applyAlignment="1">
      <alignment horizontal="center" wrapText="1"/>
    </xf>
    <xf numFmtId="0" fontId="27" fillId="8" borderId="30" xfId="0" applyFont="1" applyFill="1" applyBorder="1" applyAlignment="1">
      <alignment horizontal="center" wrapText="1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4" fillId="7" borderId="4" xfId="0" applyFont="1" applyFill="1" applyBorder="1" applyAlignment="1">
      <alignment vertical="top" wrapText="1"/>
    </xf>
    <xf numFmtId="0" fontId="24" fillId="7" borderId="5" xfId="0" applyFont="1" applyFill="1" applyBorder="1" applyAlignment="1">
      <alignment horizontal="center" vertical="top" wrapText="1"/>
    </xf>
    <xf numFmtId="0" fontId="24" fillId="7" borderId="5" xfId="0" applyFont="1" applyFill="1" applyBorder="1" applyAlignment="1">
      <alignment vertical="top" wrapText="1"/>
    </xf>
    <xf numFmtId="0" fontId="0" fillId="3" borderId="30" xfId="0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right" vertical="top" wrapText="1"/>
    </xf>
    <xf numFmtId="0" fontId="16" fillId="8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wrapText="1"/>
    </xf>
    <xf numFmtId="0" fontId="29" fillId="7" borderId="6" xfId="0" applyFont="1" applyFill="1" applyBorder="1" applyAlignment="1">
      <alignment vertical="center" wrapText="1"/>
    </xf>
    <xf numFmtId="0" fontId="29" fillId="7" borderId="1" xfId="0" applyFont="1" applyFill="1" applyBorder="1" applyAlignment="1">
      <alignment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vertical="top" wrapText="1"/>
    </xf>
    <xf numFmtId="0" fontId="24" fillId="3" borderId="0" xfId="0" applyFont="1" applyFill="1" applyAlignment="1">
      <alignment horizontal="left" vertical="top" wrapText="1"/>
    </xf>
    <xf numFmtId="0" fontId="20" fillId="7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right" vertical="top" wrapText="1"/>
    </xf>
    <xf numFmtId="0" fontId="24" fillId="3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vertical="top" wrapText="1"/>
    </xf>
    <xf numFmtId="0" fontId="24" fillId="3" borderId="0" xfId="0" applyFont="1" applyFill="1"/>
    <xf numFmtId="0" fontId="30" fillId="3" borderId="0" xfId="0" applyFont="1" applyFill="1" applyAlignment="1">
      <alignment wrapText="1"/>
    </xf>
    <xf numFmtId="0" fontId="27" fillId="3" borderId="8" xfId="0" applyFont="1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0" fontId="27" fillId="3" borderId="11" xfId="0" applyFont="1" applyFill="1" applyBorder="1" applyAlignment="1">
      <alignment horizontal="right"/>
    </xf>
    <xf numFmtId="0" fontId="27" fillId="3" borderId="12" xfId="0" applyFont="1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31" fillId="3" borderId="0" xfId="0" applyFont="1" applyFill="1"/>
    <xf numFmtId="0" fontId="18" fillId="3" borderId="0" xfId="0" applyFont="1" applyFill="1" applyAlignment="1">
      <alignment vertical="center"/>
    </xf>
    <xf numFmtId="0" fontId="24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32" fillId="3" borderId="0" xfId="0" applyFont="1" applyFill="1"/>
    <xf numFmtId="0" fontId="33" fillId="3" borderId="30" xfId="0" applyFont="1" applyFill="1" applyBorder="1" applyAlignment="1">
      <alignment horizontal="center"/>
    </xf>
    <xf numFmtId="0" fontId="34" fillId="3" borderId="42" xfId="0" applyFont="1" applyFill="1" applyBorder="1"/>
    <xf numFmtId="0" fontId="0" fillId="3" borderId="42" xfId="0" applyFill="1" applyBorder="1"/>
    <xf numFmtId="0" fontId="19" fillId="3" borderId="43" xfId="0" applyFont="1" applyFill="1" applyBorder="1"/>
    <xf numFmtId="0" fontId="0" fillId="3" borderId="31" xfId="0" applyFill="1" applyBorder="1"/>
    <xf numFmtId="0" fontId="35" fillId="3" borderId="0" xfId="0" applyFont="1" applyFill="1"/>
    <xf numFmtId="0" fontId="36" fillId="3" borderId="0" xfId="0" applyFont="1" applyFill="1"/>
    <xf numFmtId="0" fontId="36" fillId="3" borderId="0" xfId="0" applyFont="1" applyFill="1" applyAlignment="1">
      <alignment horizontal="left"/>
    </xf>
    <xf numFmtId="0" fontId="37" fillId="3" borderId="0" xfId="0" applyFont="1" applyFill="1"/>
    <xf numFmtId="0" fontId="38" fillId="3" borderId="0" xfId="0" applyFont="1" applyFill="1" applyAlignment="1">
      <alignment horizontal="center" vertical="top" wrapText="1"/>
    </xf>
    <xf numFmtId="0" fontId="0" fillId="3" borderId="47" xfId="0" applyFill="1" applyBorder="1"/>
    <xf numFmtId="0" fontId="28" fillId="3" borderId="0" xfId="0" applyFont="1" applyFill="1"/>
    <xf numFmtId="0" fontId="0" fillId="0" borderId="48" xfId="0" applyBorder="1"/>
    <xf numFmtId="0" fontId="24" fillId="0" borderId="15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3" borderId="45" xfId="0" applyFont="1" applyFill="1" applyBorder="1" applyAlignment="1" applyProtection="1">
      <alignment horizontal="center" vertical="center" wrapText="1"/>
      <protection locked="0"/>
    </xf>
    <xf numFmtId="44" fontId="17" fillId="3" borderId="45" xfId="3" applyFont="1" applyFill="1" applyBorder="1" applyAlignment="1" applyProtection="1">
      <alignment horizontal="center" vertical="center" wrapText="1"/>
      <protection locked="0"/>
    </xf>
    <xf numFmtId="0" fontId="17" fillId="3" borderId="50" xfId="0" applyFont="1" applyFill="1" applyBorder="1" applyAlignment="1" applyProtection="1">
      <alignment horizontal="center" vertical="center" wrapText="1"/>
      <protection locked="0"/>
    </xf>
    <xf numFmtId="44" fontId="17" fillId="3" borderId="50" xfId="3" applyFont="1" applyFill="1" applyBorder="1" applyAlignment="1" applyProtection="1">
      <alignment horizontal="center" vertical="center" wrapText="1"/>
      <protection locked="0"/>
    </xf>
    <xf numFmtId="0" fontId="16" fillId="3" borderId="43" xfId="0" applyFont="1" applyFill="1" applyBorder="1" applyAlignment="1" applyProtection="1">
      <alignment horizontal="center" vertical="top" wrapText="1"/>
      <protection locked="0"/>
    </xf>
    <xf numFmtId="0" fontId="16" fillId="3" borderId="30" xfId="0" applyFont="1" applyFill="1" applyBorder="1" applyAlignment="1" applyProtection="1">
      <alignment horizontal="right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9" fillId="7" borderId="53" xfId="0" applyFont="1" applyFill="1" applyBorder="1" applyAlignment="1">
      <alignment horizontal="center" vertical="center" wrapText="1"/>
    </xf>
    <xf numFmtId="0" fontId="29" fillId="7" borderId="54" xfId="0" applyFont="1" applyFill="1" applyBorder="1" applyAlignment="1">
      <alignment horizontal="center" vertical="center" wrapText="1"/>
    </xf>
    <xf numFmtId="0" fontId="29" fillId="7" borderId="55" xfId="0" applyFont="1" applyFill="1" applyBorder="1" applyAlignment="1">
      <alignment horizontal="center" vertical="center" wrapText="1"/>
    </xf>
    <xf numFmtId="0" fontId="29" fillId="7" borderId="56" xfId="0" applyFont="1" applyFill="1" applyBorder="1" applyAlignment="1">
      <alignment horizontal="center" vertical="center" wrapText="1"/>
    </xf>
    <xf numFmtId="0" fontId="39" fillId="0" borderId="16" xfId="0" applyFont="1" applyBorder="1" applyAlignment="1" applyProtection="1">
      <alignment vertical="top" wrapText="1"/>
      <protection locked="0"/>
    </xf>
    <xf numFmtId="0" fontId="24" fillId="0" borderId="16" xfId="0" applyFont="1" applyBorder="1" applyAlignment="1" applyProtection="1">
      <alignment vertical="top" wrapText="1"/>
      <protection locked="0"/>
    </xf>
    <xf numFmtId="0" fontId="24" fillId="0" borderId="17" xfId="0" applyFont="1" applyBorder="1" applyAlignment="1" applyProtection="1">
      <alignment vertical="top" wrapText="1"/>
      <protection locked="0"/>
    </xf>
    <xf numFmtId="0" fontId="24" fillId="0" borderId="30" xfId="0" applyFont="1" applyBorder="1" applyAlignment="1" applyProtection="1">
      <alignment vertical="top" wrapText="1"/>
      <protection locked="0"/>
    </xf>
    <xf numFmtId="0" fontId="0" fillId="3" borderId="48" xfId="0" applyFill="1" applyBorder="1"/>
    <xf numFmtId="0" fontId="24" fillId="3" borderId="34" xfId="0" applyFont="1" applyFill="1" applyBorder="1"/>
    <xf numFmtId="0" fontId="0" fillId="3" borderId="34" xfId="0" applyFill="1" applyBorder="1"/>
    <xf numFmtId="0" fontId="22" fillId="6" borderId="51" xfId="0" applyFont="1" applyFill="1" applyBorder="1" applyAlignment="1">
      <alignment horizontal="center" wrapText="1"/>
    </xf>
    <xf numFmtId="0" fontId="16" fillId="6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right" vertical="center"/>
    </xf>
    <xf numFmtId="0" fontId="40" fillId="7" borderId="51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17" fillId="3" borderId="30" xfId="0" applyFont="1" applyFill="1" applyBorder="1" applyAlignment="1" applyProtection="1">
      <alignment vertical="top" wrapText="1"/>
      <protection locked="0"/>
    </xf>
    <xf numFmtId="0" fontId="17" fillId="3" borderId="30" xfId="0" applyFont="1" applyFill="1" applyBorder="1" applyAlignment="1" applyProtection="1">
      <alignment horizont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4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39" fillId="3" borderId="0" xfId="0" applyFont="1" applyFill="1" applyAlignment="1">
      <alignment vertical="top" wrapText="1"/>
    </xf>
    <xf numFmtId="0" fontId="2" fillId="3" borderId="0" xfId="1" applyFill="1"/>
    <xf numFmtId="0" fontId="4" fillId="3" borderId="0" xfId="1" applyFont="1" applyFill="1"/>
    <xf numFmtId="0" fontId="3" fillId="3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7" fillId="3" borderId="0" xfId="1" applyFont="1" applyFill="1" applyAlignment="1">
      <alignment horizontal="right"/>
    </xf>
    <xf numFmtId="0" fontId="2" fillId="3" borderId="0" xfId="1" applyFill="1" applyAlignment="1">
      <alignment horizontal="center" vertical="center"/>
    </xf>
    <xf numFmtId="0" fontId="0" fillId="3" borderId="57" xfId="0" applyFill="1" applyBorder="1"/>
    <xf numFmtId="0" fontId="0" fillId="3" borderId="58" xfId="0" applyFill="1" applyBorder="1"/>
    <xf numFmtId="0" fontId="0" fillId="3" borderId="59" xfId="0" applyFill="1" applyBorder="1"/>
    <xf numFmtId="0" fontId="0" fillId="3" borderId="60" xfId="0" applyFill="1" applyBorder="1"/>
    <xf numFmtId="0" fontId="0" fillId="3" borderId="61" xfId="0" applyFill="1" applyBorder="1"/>
    <xf numFmtId="0" fontId="0" fillId="3" borderId="62" xfId="0" applyFill="1" applyBorder="1"/>
    <xf numFmtId="0" fontId="16" fillId="3" borderId="63" xfId="0" applyFont="1" applyFill="1" applyBorder="1" applyAlignment="1" applyProtection="1">
      <alignment horizontal="center" vertical="top" wrapText="1"/>
      <protection locked="0"/>
    </xf>
    <xf numFmtId="14" fontId="7" fillId="3" borderId="0" xfId="1" applyNumberFormat="1" applyFont="1" applyFill="1" applyAlignment="1">
      <alignment horizontal="right"/>
    </xf>
    <xf numFmtId="0" fontId="2" fillId="3" borderId="0" xfId="1" applyFill="1" applyAlignment="1">
      <alignment vertical="center"/>
    </xf>
    <xf numFmtId="0" fontId="9" fillId="3" borderId="0" xfId="1" applyFont="1" applyFill="1" applyAlignment="1">
      <alignment horizontal="right"/>
    </xf>
    <xf numFmtId="0" fontId="0" fillId="0" borderId="64" xfId="0" applyBorder="1"/>
    <xf numFmtId="0" fontId="9" fillId="3" borderId="46" xfId="1" applyFont="1" applyFill="1" applyBorder="1" applyAlignment="1">
      <alignment horizontal="right"/>
    </xf>
    <xf numFmtId="44" fontId="4" fillId="2" borderId="65" xfId="3" applyFont="1" applyFill="1" applyBorder="1"/>
    <xf numFmtId="9" fontId="4" fillId="2" borderId="66" xfId="2" applyFont="1" applyFill="1" applyBorder="1"/>
    <xf numFmtId="44" fontId="4" fillId="2" borderId="66" xfId="3" applyFont="1" applyFill="1" applyBorder="1"/>
    <xf numFmtId="44" fontId="0" fillId="0" borderId="0" xfId="0" applyNumberFormat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42" fillId="3" borderId="0" xfId="0" applyFont="1" applyFill="1" applyAlignment="1">
      <alignment wrapText="1"/>
    </xf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left" vertical="center"/>
    </xf>
    <xf numFmtId="0" fontId="0" fillId="7" borderId="9" xfId="0" applyFill="1" applyBorder="1" applyAlignment="1">
      <alignment horizontal="right"/>
    </xf>
    <xf numFmtId="0" fontId="0" fillId="7" borderId="9" xfId="0" applyFill="1" applyBorder="1"/>
    <xf numFmtId="0" fontId="0" fillId="7" borderId="0" xfId="0" applyFill="1" applyAlignment="1">
      <alignment horizontal="right"/>
    </xf>
    <xf numFmtId="0" fontId="0" fillId="7" borderId="0" xfId="0" applyFill="1"/>
    <xf numFmtId="0" fontId="0" fillId="7" borderId="13" xfId="0" applyFill="1" applyBorder="1" applyAlignment="1">
      <alignment horizontal="right"/>
    </xf>
    <xf numFmtId="0" fontId="0" fillId="7" borderId="13" xfId="0" applyFill="1" applyBorder="1"/>
    <xf numFmtId="0" fontId="39" fillId="0" borderId="5" xfId="0" applyFont="1" applyBorder="1" applyAlignment="1" applyProtection="1">
      <alignment vertical="top" wrapText="1"/>
      <protection locked="0"/>
    </xf>
    <xf numFmtId="0" fontId="39" fillId="0" borderId="4" xfId="0" applyFont="1" applyBorder="1" applyAlignment="1" applyProtection="1">
      <alignment vertical="top" wrapText="1"/>
      <protection locked="0"/>
    </xf>
    <xf numFmtId="0" fontId="20" fillId="7" borderId="16" xfId="0" applyFont="1" applyFill="1" applyBorder="1" applyAlignment="1" applyProtection="1">
      <alignment vertical="top" wrapText="1"/>
      <protection locked="0"/>
    </xf>
    <xf numFmtId="44" fontId="4" fillId="2" borderId="18" xfId="3" applyFont="1" applyFill="1" applyBorder="1" applyProtection="1">
      <protection locked="0"/>
    </xf>
    <xf numFmtId="44" fontId="4" fillId="2" borderId="1" xfId="3" applyFont="1" applyFill="1" applyBorder="1" applyProtection="1">
      <protection locked="0"/>
    </xf>
    <xf numFmtId="0" fontId="2" fillId="3" borderId="51" xfId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20" fillId="7" borderId="5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right"/>
    </xf>
    <xf numFmtId="0" fontId="34" fillId="3" borderId="47" xfId="0" applyFont="1" applyFill="1" applyBorder="1"/>
    <xf numFmtId="0" fontId="26" fillId="10" borderId="42" xfId="0" applyFont="1" applyFill="1" applyBorder="1" applyAlignment="1">
      <alignment vertical="top"/>
    </xf>
    <xf numFmtId="0" fontId="26" fillId="10" borderId="42" xfId="0" applyFont="1" applyFill="1" applyBorder="1" applyAlignment="1">
      <alignment vertical="center"/>
    </xf>
    <xf numFmtId="0" fontId="0" fillId="10" borderId="42" xfId="0" applyFill="1" applyBorder="1"/>
    <xf numFmtId="0" fontId="0" fillId="10" borderId="43" xfId="0" applyFill="1" applyBorder="1"/>
    <xf numFmtId="0" fontId="0" fillId="10" borderId="67" xfId="0" applyFill="1" applyBorder="1"/>
    <xf numFmtId="0" fontId="0" fillId="10" borderId="68" xfId="0" applyFill="1" applyBorder="1"/>
    <xf numFmtId="0" fontId="26" fillId="10" borderId="68" xfId="0" applyFont="1" applyFill="1" applyBorder="1" applyAlignment="1">
      <alignment horizontal="right"/>
    </xf>
    <xf numFmtId="0" fontId="24" fillId="10" borderId="69" xfId="0" applyFont="1" applyFill="1" applyBorder="1" applyAlignment="1">
      <alignment horizontal="right"/>
    </xf>
    <xf numFmtId="0" fontId="0" fillId="10" borderId="70" xfId="0" applyFill="1" applyBorder="1"/>
    <xf numFmtId="0" fontId="31" fillId="10" borderId="71" xfId="0" applyFont="1" applyFill="1" applyBorder="1"/>
    <xf numFmtId="0" fontId="16" fillId="10" borderId="71" xfId="0" applyFont="1" applyFill="1" applyBorder="1" applyAlignment="1">
      <alignment vertical="center"/>
    </xf>
    <xf numFmtId="0" fontId="16" fillId="10" borderId="71" xfId="0" applyFont="1" applyFill="1" applyBorder="1" applyAlignment="1">
      <alignment horizontal="left" vertical="center"/>
    </xf>
    <xf numFmtId="0" fontId="16" fillId="10" borderId="72" xfId="0" applyFont="1" applyFill="1" applyBorder="1" applyAlignment="1">
      <alignment horizontal="right" vertical="center"/>
    </xf>
    <xf numFmtId="0" fontId="28" fillId="10" borderId="30" xfId="0" applyFont="1" applyFill="1" applyBorder="1" applyAlignment="1">
      <alignment horizontal="left" vertical="center"/>
    </xf>
    <xf numFmtId="0" fontId="24" fillId="10" borderId="68" xfId="0" applyFont="1" applyFill="1" applyBorder="1" applyAlignment="1">
      <alignment horizontal="right"/>
    </xf>
    <xf numFmtId="44" fontId="4" fillId="11" borderId="18" xfId="4" applyFont="1" applyFill="1" applyBorder="1"/>
    <xf numFmtId="0" fontId="4" fillId="10" borderId="1" xfId="1" applyFont="1" applyFill="1" applyBorder="1"/>
    <xf numFmtId="0" fontId="34" fillId="0" borderId="0" xfId="0" applyFont="1" applyAlignment="1">
      <alignment horizontal="center"/>
    </xf>
    <xf numFmtId="44" fontId="4" fillId="2" borderId="0" xfId="3" applyFont="1" applyFill="1"/>
    <xf numFmtId="9" fontId="4" fillId="2" borderId="0" xfId="2" applyFont="1" applyFill="1"/>
    <xf numFmtId="44" fontId="4" fillId="2" borderId="14" xfId="3" applyFont="1" applyFill="1" applyBorder="1" applyProtection="1">
      <protection locked="0"/>
    </xf>
    <xf numFmtId="44" fontId="4" fillId="2" borderId="6" xfId="3" applyFont="1" applyFill="1" applyBorder="1" applyProtection="1">
      <protection locked="0"/>
    </xf>
    <xf numFmtId="44" fontId="4" fillId="2" borderId="20" xfId="3" applyFont="1" applyFill="1" applyBorder="1" applyAlignment="1" applyProtection="1">
      <alignment horizontal="right"/>
      <protection locked="0"/>
    </xf>
    <xf numFmtId="44" fontId="4" fillId="11" borderId="7" xfId="4" applyFont="1" applyFill="1" applyBorder="1"/>
    <xf numFmtId="44" fontId="4" fillId="0" borderId="20" xfId="3" applyFont="1" applyBorder="1" applyAlignment="1">
      <alignment horizontal="right"/>
    </xf>
    <xf numFmtId="44" fontId="4" fillId="0" borderId="1" xfId="3" applyFont="1" applyBorder="1"/>
    <xf numFmtId="0" fontId="44" fillId="3" borderId="13" xfId="0" applyFont="1" applyFill="1" applyBorder="1"/>
    <xf numFmtId="0" fontId="45" fillId="3" borderId="13" xfId="0" applyFont="1" applyFill="1" applyBorder="1"/>
    <xf numFmtId="0" fontId="2" fillId="3" borderId="0" xfId="1" applyFill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0" fontId="46" fillId="3" borderId="0" xfId="0" applyFont="1" applyFill="1"/>
    <xf numFmtId="0" fontId="0" fillId="3" borderId="22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4" fontId="12" fillId="3" borderId="18" xfId="3" applyFill="1" applyBorder="1" applyAlignment="1">
      <alignment vertical="center"/>
    </xf>
    <xf numFmtId="44" fontId="12" fillId="3" borderId="10" xfId="3" applyFill="1" applyBorder="1" applyAlignment="1">
      <alignment vertical="center"/>
    </xf>
    <xf numFmtId="0" fontId="19" fillId="3" borderId="1" xfId="0" applyFont="1" applyFill="1" applyBorder="1" applyAlignment="1">
      <alignment horizontal="right"/>
    </xf>
    <xf numFmtId="0" fontId="19" fillId="3" borderId="18" xfId="0" applyFont="1" applyFill="1" applyBorder="1"/>
    <xf numFmtId="0" fontId="47" fillId="7" borderId="51" xfId="0" applyFont="1" applyFill="1" applyBorder="1" applyAlignment="1">
      <alignment horizontal="center" vertical="center"/>
    </xf>
    <xf numFmtId="0" fontId="48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right" vertical="center"/>
    </xf>
    <xf numFmtId="0" fontId="48" fillId="3" borderId="0" xfId="0" applyFont="1" applyFill="1"/>
    <xf numFmtId="0" fontId="17" fillId="3" borderId="77" xfId="0" applyFont="1" applyFill="1" applyBorder="1" applyAlignment="1" applyProtection="1">
      <alignment horizontal="center" vertical="center" wrapText="1"/>
      <protection locked="0"/>
    </xf>
    <xf numFmtId="44" fontId="17" fillId="3" borderId="77" xfId="3" applyFont="1" applyFill="1" applyBorder="1" applyAlignment="1" applyProtection="1">
      <alignment horizontal="center" vertical="center" wrapText="1"/>
      <protection locked="0"/>
    </xf>
    <xf numFmtId="44" fontId="21" fillId="7" borderId="79" xfId="3" applyFont="1" applyFill="1" applyBorder="1" applyAlignment="1">
      <alignment vertical="top" wrapText="1"/>
    </xf>
    <xf numFmtId="44" fontId="21" fillId="7" borderId="80" xfId="3" applyFont="1" applyFill="1" applyBorder="1" applyAlignment="1">
      <alignment vertical="top" wrapText="1"/>
    </xf>
    <xf numFmtId="0" fontId="22" fillId="7" borderId="52" xfId="0" applyFont="1" applyFill="1" applyBorder="1" applyAlignment="1">
      <alignment vertical="center" wrapText="1"/>
    </xf>
    <xf numFmtId="0" fontId="22" fillId="5" borderId="52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right" vertical="center"/>
    </xf>
    <xf numFmtId="0" fontId="13" fillId="7" borderId="0" xfId="0" quotePrefix="1" applyFont="1" applyFill="1" applyAlignment="1">
      <alignment vertical="center"/>
    </xf>
    <xf numFmtId="0" fontId="28" fillId="7" borderId="1" xfId="0" applyFont="1" applyFill="1" applyBorder="1" applyAlignment="1" applyProtection="1">
      <alignment horizontal="left" vertical="center"/>
      <protection locked="0"/>
    </xf>
    <xf numFmtId="0" fontId="24" fillId="5" borderId="16" xfId="0" applyFont="1" applyFill="1" applyBorder="1" applyAlignment="1" applyProtection="1">
      <alignment vertical="top" wrapText="1"/>
      <protection locked="0"/>
    </xf>
    <xf numFmtId="0" fontId="57" fillId="3" borderId="0" xfId="0" applyFont="1" applyFill="1"/>
    <xf numFmtId="0" fontId="57" fillId="3" borderId="0" xfId="0" applyFont="1" applyFill="1" applyAlignment="1">
      <alignment vertical="center"/>
    </xf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Protection="1">
      <protection locked="0"/>
    </xf>
    <xf numFmtId="0" fontId="40" fillId="5" borderId="51" xfId="0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47" fillId="5" borderId="51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right" vertical="center" wrapText="1"/>
    </xf>
    <xf numFmtId="0" fontId="24" fillId="0" borderId="43" xfId="0" applyFont="1" applyBorder="1" applyAlignment="1">
      <alignment horizontal="left" vertical="center" wrapText="1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>
      <alignment horizontal="center" vertical="center" wrapText="1"/>
    </xf>
    <xf numFmtId="44" fontId="17" fillId="3" borderId="79" xfId="3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44" fontId="17" fillId="3" borderId="1" xfId="3" applyFont="1" applyFill="1" applyBorder="1" applyAlignment="1" applyProtection="1">
      <alignment horizontal="center" vertical="center" wrapText="1"/>
      <protection locked="0"/>
    </xf>
    <xf numFmtId="44" fontId="17" fillId="0" borderId="1" xfId="3" applyFont="1" applyFill="1" applyBorder="1" applyAlignment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44" fontId="17" fillId="3" borderId="6" xfId="3" applyFont="1" applyFill="1" applyBorder="1" applyAlignment="1" applyProtection="1">
      <alignment horizontal="center" vertical="center" wrapText="1"/>
      <protection locked="0"/>
    </xf>
    <xf numFmtId="0" fontId="17" fillId="3" borderId="130" xfId="0" applyFont="1" applyFill="1" applyBorder="1" applyAlignment="1" applyProtection="1">
      <alignment horizontal="center" vertical="center" wrapText="1"/>
      <protection locked="0"/>
    </xf>
    <xf numFmtId="44" fontId="17" fillId="3" borderId="130" xfId="3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vertical="center" wrapText="1"/>
      <protection locked="0"/>
    </xf>
    <xf numFmtId="0" fontId="27" fillId="3" borderId="20" xfId="0" applyFont="1" applyFill="1" applyBorder="1" applyAlignment="1" applyProtection="1">
      <alignment vertical="center" wrapText="1"/>
      <protection locked="0"/>
    </xf>
    <xf numFmtId="0" fontId="16" fillId="4" borderId="136" xfId="0" applyFont="1" applyFill="1" applyBorder="1" applyAlignment="1">
      <alignment wrapText="1"/>
    </xf>
    <xf numFmtId="0" fontId="23" fillId="5" borderId="137" xfId="0" applyFont="1" applyFill="1" applyBorder="1" applyAlignment="1">
      <alignment horizontal="center" wrapText="1"/>
    </xf>
    <xf numFmtId="0" fontId="23" fillId="5" borderId="124" xfId="0" applyFont="1" applyFill="1" applyBorder="1" applyAlignment="1">
      <alignment horizontal="center" wrapText="1"/>
    </xf>
    <xf numFmtId="0" fontId="16" fillId="3" borderId="139" xfId="0" applyFont="1" applyFill="1" applyBorder="1" applyAlignment="1" applyProtection="1">
      <alignment horizontal="center" vertical="top" wrapText="1"/>
      <protection locked="0"/>
    </xf>
    <xf numFmtId="0" fontId="16" fillId="5" borderId="140" xfId="0" applyFont="1" applyFill="1" applyBorder="1" applyAlignment="1">
      <alignment horizontal="center" wrapText="1"/>
    </xf>
    <xf numFmtId="0" fontId="23" fillId="5" borderId="141" xfId="0" applyFont="1" applyFill="1" applyBorder="1" applyAlignment="1">
      <alignment horizontal="center" wrapText="1"/>
    </xf>
    <xf numFmtId="0" fontId="16" fillId="5" borderId="142" xfId="0" applyFont="1" applyFill="1" applyBorder="1" applyAlignment="1">
      <alignment horizontal="center" wrapText="1"/>
    </xf>
    <xf numFmtId="0" fontId="24" fillId="7" borderId="143" xfId="0" applyFont="1" applyFill="1" applyBorder="1" applyAlignment="1">
      <alignment horizontal="center" wrapText="1"/>
    </xf>
    <xf numFmtId="0" fontId="18" fillId="6" borderId="144" xfId="0" applyFont="1" applyFill="1" applyBorder="1" applyAlignment="1">
      <alignment wrapText="1"/>
    </xf>
    <xf numFmtId="0" fontId="21" fillId="6" borderId="145" xfId="0" applyFont="1" applyFill="1" applyBorder="1" applyAlignment="1">
      <alignment horizontal="center" wrapText="1"/>
    </xf>
    <xf numFmtId="44" fontId="17" fillId="3" borderId="147" xfId="3" applyFont="1" applyFill="1" applyBorder="1" applyAlignment="1" applyProtection="1">
      <alignment horizontal="center" vertical="center" wrapText="1"/>
      <protection locked="0"/>
    </xf>
    <xf numFmtId="44" fontId="17" fillId="3" borderId="145" xfId="3" applyFont="1" applyFill="1" applyBorder="1" applyAlignment="1" applyProtection="1">
      <alignment horizontal="center" vertical="center" wrapText="1"/>
      <protection locked="0"/>
    </xf>
    <xf numFmtId="44" fontId="17" fillId="3" borderId="148" xfId="3" applyFont="1" applyFill="1" applyBorder="1" applyAlignment="1" applyProtection="1">
      <alignment horizontal="center" vertical="center" wrapText="1"/>
      <protection locked="0"/>
    </xf>
    <xf numFmtId="44" fontId="17" fillId="3" borderId="150" xfId="3" applyFont="1" applyFill="1" applyBorder="1" applyAlignment="1" applyProtection="1">
      <alignment horizontal="center" vertical="center" wrapText="1"/>
      <protection locked="0"/>
    </xf>
    <xf numFmtId="44" fontId="17" fillId="3" borderId="152" xfId="3" applyFont="1" applyFill="1" applyBorder="1" applyAlignment="1" applyProtection="1">
      <alignment horizontal="center" vertical="center" wrapText="1"/>
      <protection locked="0"/>
    </xf>
    <xf numFmtId="44" fontId="17" fillId="3" borderId="154" xfId="3" applyFont="1" applyFill="1" applyBorder="1" applyAlignment="1" applyProtection="1">
      <alignment horizontal="center" vertical="center" wrapText="1"/>
      <protection locked="0"/>
    </xf>
    <xf numFmtId="0" fontId="17" fillId="0" borderId="140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0" fillId="0" borderId="29" xfId="0" applyFont="1" applyBorder="1" applyAlignment="1">
      <alignment horizontal="center" vertical="top" wrapText="1"/>
    </xf>
    <xf numFmtId="0" fontId="20" fillId="0" borderId="161" xfId="0" applyFont="1" applyBorder="1" applyAlignment="1">
      <alignment horizontal="center" vertical="top" wrapText="1"/>
    </xf>
    <xf numFmtId="0" fontId="24" fillId="4" borderId="1" xfId="0" applyFont="1" applyFill="1" applyBorder="1" applyAlignment="1">
      <alignment wrapText="1"/>
    </xf>
    <xf numFmtId="0" fontId="24" fillId="4" borderId="164" xfId="0" applyFont="1" applyFill="1" applyBorder="1" applyAlignment="1">
      <alignment wrapText="1"/>
    </xf>
    <xf numFmtId="0" fontId="27" fillId="3" borderId="165" xfId="0" applyFont="1" applyFill="1" applyBorder="1" applyAlignment="1" applyProtection="1">
      <alignment vertical="center" wrapText="1"/>
      <protection locked="0"/>
    </xf>
    <xf numFmtId="0" fontId="24" fillId="4" borderId="165" xfId="0" applyFont="1" applyFill="1" applyBorder="1" applyAlignment="1">
      <alignment horizontal="center" wrapText="1"/>
    </xf>
    <xf numFmtId="0" fontId="27" fillId="3" borderId="6" xfId="0" applyFont="1" applyFill="1" applyBorder="1" applyAlignment="1" applyProtection="1">
      <alignment vertical="center" wrapText="1"/>
      <protection locked="0"/>
    </xf>
    <xf numFmtId="0" fontId="24" fillId="4" borderId="6" xfId="0" applyFont="1" applyFill="1" applyBorder="1" applyAlignment="1">
      <alignment wrapText="1"/>
    </xf>
    <xf numFmtId="0" fontId="0" fillId="3" borderId="164" xfId="0" applyFill="1" applyBorder="1" applyAlignment="1" applyProtection="1">
      <alignment vertical="center"/>
      <protection locked="0"/>
    </xf>
    <xf numFmtId="0" fontId="24" fillId="4" borderId="165" xfId="0" applyFont="1" applyFill="1" applyBorder="1" applyAlignment="1">
      <alignment wrapText="1"/>
    </xf>
    <xf numFmtId="0" fontId="22" fillId="5" borderId="140" xfId="0" applyFont="1" applyFill="1" applyBorder="1" applyAlignment="1">
      <alignment vertical="top" wrapText="1"/>
    </xf>
    <xf numFmtId="0" fontId="22" fillId="5" borderId="149" xfId="0" applyFont="1" applyFill="1" applyBorder="1" applyAlignment="1">
      <alignment vertical="top" wrapText="1"/>
    </xf>
    <xf numFmtId="44" fontId="17" fillId="3" borderId="170" xfId="3" applyFont="1" applyFill="1" applyBorder="1" applyAlignment="1" applyProtection="1">
      <alignment horizontal="center" vertical="center" wrapText="1"/>
      <protection locked="0"/>
    </xf>
    <xf numFmtId="44" fontId="17" fillId="3" borderId="168" xfId="3" applyFont="1" applyFill="1" applyBorder="1" applyAlignment="1" applyProtection="1">
      <alignment horizontal="center" vertical="center" wrapText="1"/>
      <protection locked="0"/>
    </xf>
    <xf numFmtId="44" fontId="17" fillId="3" borderId="154" xfId="3" applyFont="1" applyFill="1" applyBorder="1" applyAlignment="1" applyProtection="1">
      <alignment vertical="center" wrapText="1"/>
      <protection locked="0"/>
    </xf>
    <xf numFmtId="44" fontId="17" fillId="3" borderId="170" xfId="3" applyFont="1" applyFill="1" applyBorder="1" applyAlignment="1" applyProtection="1">
      <alignment vertical="center" wrapText="1"/>
      <protection locked="0"/>
    </xf>
    <xf numFmtId="44" fontId="17" fillId="3" borderId="17" xfId="3" applyFont="1" applyFill="1" applyBorder="1" applyAlignment="1" applyProtection="1">
      <alignment horizontal="center" vertical="center" wrapText="1"/>
      <protection locked="0"/>
    </xf>
    <xf numFmtId="44" fontId="17" fillId="5" borderId="45" xfId="3" applyFont="1" applyFill="1" applyBorder="1" applyAlignment="1" applyProtection="1">
      <alignment horizontal="center" vertical="center" wrapText="1"/>
      <protection locked="0"/>
    </xf>
    <xf numFmtId="44" fontId="17" fillId="5" borderId="50" xfId="3" applyFont="1" applyFill="1" applyBorder="1" applyAlignment="1" applyProtection="1">
      <alignment horizontal="center" vertical="center" wrapText="1"/>
      <protection locked="0"/>
    </xf>
    <xf numFmtId="44" fontId="17" fillId="5" borderId="78" xfId="3" applyFont="1" applyFill="1" applyBorder="1" applyAlignment="1" applyProtection="1">
      <alignment horizontal="center" vertical="center" wrapText="1"/>
      <protection locked="0"/>
    </xf>
    <xf numFmtId="44" fontId="17" fillId="5" borderId="129" xfId="3" applyFont="1" applyFill="1" applyBorder="1" applyAlignment="1" applyProtection="1">
      <alignment horizontal="center" vertical="center" wrapText="1"/>
      <protection locked="0"/>
    </xf>
    <xf numFmtId="44" fontId="17" fillId="5" borderId="6" xfId="3" applyFont="1" applyFill="1" applyBorder="1" applyAlignment="1" applyProtection="1">
      <alignment horizontal="center" vertical="center" wrapText="1"/>
      <protection locked="0"/>
    </xf>
    <xf numFmtId="44" fontId="17" fillId="5" borderId="1" xfId="3" applyFont="1" applyFill="1" applyBorder="1" applyAlignment="1" applyProtection="1">
      <alignment horizontal="center" vertical="center" wrapText="1"/>
      <protection locked="0"/>
    </xf>
    <xf numFmtId="44" fontId="17" fillId="5" borderId="48" xfId="3" applyFont="1" applyFill="1" applyBorder="1" applyAlignment="1" applyProtection="1">
      <alignment horizontal="center" vertical="center" wrapText="1"/>
      <protection locked="0"/>
    </xf>
    <xf numFmtId="44" fontId="17" fillId="5" borderId="164" xfId="3" applyFont="1" applyFill="1" applyBorder="1" applyAlignment="1" applyProtection="1">
      <alignment horizontal="center" vertical="center" wrapText="1"/>
      <protection locked="0"/>
    </xf>
    <xf numFmtId="44" fontId="17" fillId="5" borderId="1" xfId="3" applyFont="1" applyFill="1" applyBorder="1" applyAlignment="1" applyProtection="1">
      <alignment vertical="center" wrapText="1"/>
      <protection locked="0"/>
    </xf>
    <xf numFmtId="44" fontId="17" fillId="5" borderId="165" xfId="3" applyFont="1" applyFill="1" applyBorder="1" applyAlignment="1" applyProtection="1">
      <alignment vertical="center" wrapText="1"/>
      <protection locked="0"/>
    </xf>
    <xf numFmtId="44" fontId="17" fillId="5" borderId="165" xfId="3" applyFont="1" applyFill="1" applyBorder="1" applyAlignment="1" applyProtection="1">
      <alignment horizontal="center" vertical="center" wrapText="1"/>
      <protection locked="0"/>
    </xf>
    <xf numFmtId="0" fontId="4" fillId="10" borderId="13" xfId="1" applyFont="1" applyFill="1" applyBorder="1"/>
    <xf numFmtId="44" fontId="4" fillId="5" borderId="1" xfId="3" applyFont="1" applyFill="1" applyBorder="1" applyProtection="1">
      <protection locked="0"/>
    </xf>
    <xf numFmtId="44" fontId="4" fillId="5" borderId="6" xfId="3" applyFont="1" applyFill="1" applyBorder="1" applyProtection="1">
      <protection locked="0"/>
    </xf>
    <xf numFmtId="44" fontId="4" fillId="5" borderId="20" xfId="3" applyFont="1" applyFill="1" applyBorder="1" applyAlignment="1">
      <alignment horizontal="right"/>
    </xf>
    <xf numFmtId="44" fontId="4" fillId="5" borderId="19" xfId="3" applyFont="1" applyFill="1" applyBorder="1" applyProtection="1">
      <protection locked="0"/>
    </xf>
    <xf numFmtId="44" fontId="4" fillId="5" borderId="1" xfId="3" applyFont="1" applyFill="1" applyBorder="1"/>
    <xf numFmtId="0" fontId="4" fillId="10" borderId="1" xfId="1" applyFont="1" applyFill="1" applyBorder="1" applyAlignment="1">
      <alignment horizontal="center" vertical="center"/>
    </xf>
    <xf numFmtId="0" fontId="5" fillId="10" borderId="19" xfId="1" applyFont="1" applyFill="1" applyBorder="1" applyAlignment="1">
      <alignment horizontal="center" vertical="center"/>
    </xf>
    <xf numFmtId="9" fontId="4" fillId="2" borderId="0" xfId="2" applyFont="1" applyFill="1" applyBorder="1"/>
    <xf numFmtId="44" fontId="4" fillId="10" borderId="20" xfId="3" applyFont="1" applyFill="1" applyBorder="1" applyAlignment="1">
      <alignment horizontal="center" vertical="center"/>
    </xf>
    <xf numFmtId="44" fontId="0" fillId="10" borderId="19" xfId="3" applyFont="1" applyFill="1" applyBorder="1" applyAlignment="1">
      <alignment horizontal="center" vertical="center"/>
    </xf>
    <xf numFmtId="44" fontId="4" fillId="5" borderId="18" xfId="3" applyFont="1" applyFill="1" applyBorder="1" applyProtection="1">
      <protection locked="0"/>
    </xf>
    <xf numFmtId="44" fontId="4" fillId="5" borderId="14" xfId="3" applyFont="1" applyFill="1" applyBorder="1" applyProtection="1">
      <protection locked="0"/>
    </xf>
    <xf numFmtId="44" fontId="4" fillId="5" borderId="10" xfId="3" applyFont="1" applyFill="1" applyBorder="1" applyAlignment="1">
      <alignment horizontal="right"/>
    </xf>
    <xf numFmtId="0" fontId="8" fillId="10" borderId="0" xfId="1" applyFont="1" applyFill="1"/>
    <xf numFmtId="0" fontId="4" fillId="10" borderId="0" xfId="1" applyFont="1" applyFill="1"/>
    <xf numFmtId="0" fontId="8" fillId="10" borderId="21" xfId="1" applyFont="1" applyFill="1" applyBorder="1"/>
    <xf numFmtId="0" fontId="4" fillId="10" borderId="21" xfId="1" applyFont="1" applyFill="1" applyBorder="1"/>
    <xf numFmtId="0" fontId="4" fillId="10" borderId="14" xfId="1" applyFont="1" applyFill="1" applyBorder="1"/>
    <xf numFmtId="0" fontId="4" fillId="10" borderId="19" xfId="1" applyFont="1" applyFill="1" applyBorder="1" applyAlignment="1">
      <alignment horizontal="center" vertical="center"/>
    </xf>
    <xf numFmtId="0" fontId="4" fillId="10" borderId="6" xfId="1" applyFont="1" applyFill="1" applyBorder="1" applyAlignment="1">
      <alignment horizontal="center" vertical="center"/>
    </xf>
    <xf numFmtId="0" fontId="60" fillId="10" borderId="0" xfId="1" applyFont="1" applyFill="1"/>
    <xf numFmtId="0" fontId="43" fillId="10" borderId="20" xfId="1" applyFont="1" applyFill="1" applyBorder="1" applyAlignment="1">
      <alignment horizontal="center" vertical="center"/>
    </xf>
    <xf numFmtId="0" fontId="43" fillId="10" borderId="19" xfId="1" applyFont="1" applyFill="1" applyBorder="1" applyAlignment="1">
      <alignment horizontal="center" vertical="center"/>
    </xf>
    <xf numFmtId="0" fontId="43" fillId="10" borderId="0" xfId="1" applyFont="1" applyFill="1" applyAlignment="1">
      <alignment horizontal="center" vertical="center"/>
    </xf>
    <xf numFmtId="0" fontId="4" fillId="10" borderId="171" xfId="1" applyFont="1" applyFill="1" applyBorder="1" applyAlignment="1">
      <alignment horizontal="center" vertical="center"/>
    </xf>
    <xf numFmtId="0" fontId="4" fillId="10" borderId="73" xfId="1" applyFont="1" applyFill="1" applyBorder="1" applyAlignment="1">
      <alignment horizontal="center" vertical="center"/>
    </xf>
    <xf numFmtId="44" fontId="19" fillId="7" borderId="5" xfId="3" applyFont="1" applyFill="1" applyBorder="1" applyAlignment="1">
      <alignment vertical="center"/>
    </xf>
    <xf numFmtId="0" fontId="43" fillId="10" borderId="1" xfId="1" applyFont="1" applyFill="1" applyBorder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5" fillId="10" borderId="0" xfId="1" applyFont="1" applyFill="1"/>
    <xf numFmtId="0" fontId="2" fillId="10" borderId="0" xfId="1" applyFill="1"/>
    <xf numFmtId="0" fontId="34" fillId="0" borderId="33" xfId="0" applyFont="1" applyBorder="1" applyAlignment="1">
      <alignment horizontal="center"/>
    </xf>
    <xf numFmtId="0" fontId="5" fillId="10" borderId="172" xfId="1" applyFont="1" applyFill="1" applyBorder="1" applyAlignment="1">
      <alignment horizontal="center"/>
    </xf>
    <xf numFmtId="0" fontId="5" fillId="10" borderId="173" xfId="1" applyFont="1" applyFill="1" applyBorder="1"/>
    <xf numFmtId="0" fontId="5" fillId="10" borderId="129" xfId="1" applyFont="1" applyFill="1" applyBorder="1"/>
    <xf numFmtId="0" fontId="5" fillId="10" borderId="129" xfId="1" applyFont="1" applyFill="1" applyBorder="1" applyAlignment="1">
      <alignment horizontal="center" vertical="center"/>
    </xf>
    <xf numFmtId="0" fontId="2" fillId="10" borderId="129" xfId="1" applyFill="1" applyBorder="1"/>
    <xf numFmtId="0" fontId="2" fillId="10" borderId="174" xfId="1" applyFill="1" applyBorder="1"/>
    <xf numFmtId="44" fontId="7" fillId="5" borderId="172" xfId="4" applyFont="1" applyFill="1" applyBorder="1" applyAlignment="1">
      <alignment horizontal="right"/>
    </xf>
    <xf numFmtId="0" fontId="5" fillId="10" borderId="19" xfId="1" applyFont="1" applyFill="1" applyBorder="1" applyAlignment="1">
      <alignment horizontal="center"/>
    </xf>
    <xf numFmtId="0" fontId="5" fillId="10" borderId="11" xfId="1" applyFont="1" applyFill="1" applyBorder="1"/>
    <xf numFmtId="0" fontId="2" fillId="10" borderId="21" xfId="1" applyFill="1" applyBorder="1"/>
    <xf numFmtId="44" fontId="7" fillId="5" borderId="19" xfId="4" applyFont="1" applyFill="1" applyBorder="1" applyAlignment="1">
      <alignment horizontal="right"/>
    </xf>
    <xf numFmtId="0" fontId="4" fillId="10" borderId="165" xfId="1" applyFont="1" applyFill="1" applyBorder="1" applyAlignment="1">
      <alignment horizontal="center" vertical="center"/>
    </xf>
    <xf numFmtId="44" fontId="4" fillId="5" borderId="165" xfId="3" applyFont="1" applyFill="1" applyBorder="1" applyProtection="1">
      <protection locked="0"/>
    </xf>
    <xf numFmtId="44" fontId="4" fillId="11" borderId="131" xfId="4" applyFont="1" applyFill="1" applyBorder="1"/>
    <xf numFmtId="44" fontId="4" fillId="2" borderId="165" xfId="3" applyFont="1" applyFill="1" applyBorder="1" applyProtection="1">
      <protection locked="0"/>
    </xf>
    <xf numFmtId="0" fontId="0" fillId="3" borderId="129" xfId="0" applyFill="1" applyBorder="1"/>
    <xf numFmtId="0" fontId="19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57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42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28" fillId="3" borderId="0" xfId="0" applyFont="1" applyFill="1" applyAlignment="1">
      <alignment vertical="center"/>
    </xf>
    <xf numFmtId="0" fontId="16" fillId="5" borderId="133" xfId="0" applyFont="1" applyFill="1" applyBorder="1" applyAlignment="1">
      <alignment horizontal="center" wrapText="1"/>
    </xf>
    <xf numFmtId="0" fontId="16" fillId="5" borderId="138" xfId="0" applyFont="1" applyFill="1" applyBorder="1" applyAlignment="1">
      <alignment horizont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22" fillId="7" borderId="146" xfId="0" applyFont="1" applyFill="1" applyBorder="1" applyAlignment="1">
      <alignment horizontal="left" vertical="center" wrapText="1"/>
    </xf>
    <xf numFmtId="0" fontId="22" fillId="7" borderId="40" xfId="0" applyFont="1" applyFill="1" applyBorder="1" applyAlignment="1">
      <alignment horizontal="left" vertical="center" wrapText="1"/>
    </xf>
    <xf numFmtId="0" fontId="22" fillId="7" borderId="144" xfId="0" applyFont="1" applyFill="1" applyBorder="1" applyAlignment="1">
      <alignment horizontal="left" vertical="center" wrapText="1"/>
    </xf>
    <xf numFmtId="0" fontId="22" fillId="7" borderId="39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textRotation="255" wrapText="1"/>
    </xf>
    <xf numFmtId="0" fontId="24" fillId="4" borderId="93" xfId="0" applyFont="1" applyFill="1" applyBorder="1" applyAlignment="1">
      <alignment horizontal="center" wrapText="1"/>
    </xf>
    <xf numFmtId="0" fontId="24" fillId="4" borderId="33" xfId="0" applyFont="1" applyFill="1" applyBorder="1" applyAlignment="1">
      <alignment horizontal="center" wrapText="1"/>
    </xf>
    <xf numFmtId="0" fontId="40" fillId="0" borderId="100" xfId="0" applyFont="1" applyBorder="1" applyAlignment="1">
      <alignment horizontal="left" vertical="center" textRotation="255" wrapText="1"/>
    </xf>
    <xf numFmtId="0" fontId="22" fillId="5" borderId="146" xfId="0" applyFont="1" applyFill="1" applyBorder="1" applyAlignment="1">
      <alignment horizontal="left" vertical="center" wrapText="1"/>
    </xf>
    <xf numFmtId="0" fontId="22" fillId="5" borderId="40" xfId="0" applyFont="1" applyFill="1" applyBorder="1" applyAlignment="1">
      <alignment horizontal="left" vertical="center" wrapText="1"/>
    </xf>
    <xf numFmtId="0" fontId="22" fillId="5" borderId="144" xfId="0" applyFont="1" applyFill="1" applyBorder="1" applyAlignment="1">
      <alignment horizontal="left" vertical="center" wrapText="1"/>
    </xf>
    <xf numFmtId="0" fontId="22" fillId="5" borderId="3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22" fillId="0" borderId="129" xfId="0" applyFont="1" applyBorder="1" applyAlignment="1">
      <alignment horizontal="center" vertical="top" wrapText="1"/>
    </xf>
    <xf numFmtId="0" fontId="27" fillId="0" borderId="140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7" borderId="153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5" borderId="153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151" xfId="0" applyFont="1" applyFill="1" applyBorder="1" applyAlignment="1">
      <alignment horizontal="left" wrapText="1"/>
    </xf>
    <xf numFmtId="0" fontId="22" fillId="5" borderId="6" xfId="0" applyFont="1" applyFill="1" applyBorder="1" applyAlignment="1">
      <alignment horizontal="left" wrapText="1"/>
    </xf>
    <xf numFmtId="0" fontId="22" fillId="7" borderId="155" xfId="0" applyFont="1" applyFill="1" applyBorder="1" applyAlignment="1">
      <alignment horizontal="left" vertical="center" wrapText="1"/>
    </xf>
    <xf numFmtId="0" fontId="22" fillId="7" borderId="9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59" fillId="6" borderId="166" xfId="0" applyFont="1" applyFill="1" applyBorder="1" applyAlignment="1">
      <alignment horizontal="left" wrapText="1"/>
    </xf>
    <xf numFmtId="0" fontId="22" fillId="6" borderId="162" xfId="0" applyFont="1" applyFill="1" applyBorder="1" applyAlignment="1">
      <alignment horizontal="left" wrapText="1"/>
    </xf>
    <xf numFmtId="0" fontId="22" fillId="6" borderId="163" xfId="0" applyFont="1" applyFill="1" applyBorder="1" applyAlignment="1">
      <alignment horizontal="left" wrapText="1"/>
    </xf>
    <xf numFmtId="0" fontId="22" fillId="5" borderId="167" xfId="0" applyFont="1" applyFill="1" applyBorder="1" applyAlignment="1">
      <alignment horizontal="left" wrapText="1"/>
    </xf>
    <xf numFmtId="0" fontId="22" fillId="5" borderId="164" xfId="0" applyFont="1" applyFill="1" applyBorder="1" applyAlignment="1">
      <alignment horizontal="left" wrapText="1"/>
    </xf>
    <xf numFmtId="0" fontId="27" fillId="5" borderId="169" xfId="0" applyFont="1" applyFill="1" applyBorder="1" applyAlignment="1">
      <alignment horizontal="left" vertical="top" wrapText="1"/>
    </xf>
    <xf numFmtId="0" fontId="22" fillId="5" borderId="165" xfId="0" applyFont="1" applyFill="1" applyBorder="1" applyAlignment="1">
      <alignment horizontal="left" vertical="top" wrapText="1"/>
    </xf>
    <xf numFmtId="0" fontId="22" fillId="7" borderId="153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horizontal="left" vertical="top" wrapText="1"/>
    </xf>
    <xf numFmtId="0" fontId="22" fillId="7" borderId="149" xfId="0" applyFont="1" applyFill="1" applyBorder="1" applyAlignment="1">
      <alignment horizontal="left" vertical="center" wrapText="1"/>
    </xf>
    <xf numFmtId="0" fontId="22" fillId="7" borderId="78" xfId="0" applyFont="1" applyFill="1" applyBorder="1" applyAlignment="1">
      <alignment horizontal="right" vertical="center" wrapText="1"/>
    </xf>
    <xf numFmtId="0" fontId="22" fillId="7" borderId="96" xfId="0" applyFont="1" applyFill="1" applyBorder="1" applyAlignment="1">
      <alignment horizontal="right" vertical="center" wrapText="1"/>
    </xf>
    <xf numFmtId="0" fontId="22" fillId="7" borderId="131" xfId="0" applyFont="1" applyFill="1" applyBorder="1" applyAlignment="1">
      <alignment horizontal="right" vertical="center" wrapText="1"/>
    </xf>
    <xf numFmtId="0" fontId="22" fillId="7" borderId="132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top"/>
    </xf>
    <xf numFmtId="0" fontId="0" fillId="12" borderId="0" xfId="0" applyFill="1" applyAlignment="1">
      <alignment horizontal="center"/>
    </xf>
    <xf numFmtId="0" fontId="51" fillId="3" borderId="0" xfId="0" applyFont="1" applyFill="1" applyAlignment="1">
      <alignment horizontal="center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18" fillId="5" borderId="106" xfId="0" applyFont="1" applyFill="1" applyBorder="1" applyAlignment="1">
      <alignment horizontal="right" vertical="top" wrapText="1"/>
    </xf>
    <xf numFmtId="0" fontId="18" fillId="5" borderId="107" xfId="0" applyFont="1" applyFill="1" applyBorder="1" applyAlignment="1">
      <alignment horizontal="right" vertical="top" wrapText="1"/>
    </xf>
    <xf numFmtId="0" fontId="16" fillId="3" borderId="22" xfId="0" applyFont="1" applyFill="1" applyBorder="1" applyAlignment="1" applyProtection="1">
      <alignment horizontal="center" wrapText="1"/>
      <protection locked="0"/>
    </xf>
    <xf numFmtId="0" fontId="16" fillId="3" borderId="7" xfId="0" applyFont="1" applyFill="1" applyBorder="1" applyAlignment="1" applyProtection="1">
      <alignment horizontal="center" wrapText="1"/>
      <protection locked="0"/>
    </xf>
    <xf numFmtId="0" fontId="16" fillId="3" borderId="108" xfId="0" applyFont="1" applyFill="1" applyBorder="1" applyAlignment="1" applyProtection="1">
      <alignment horizontal="center" wrapText="1"/>
      <protection locked="0"/>
    </xf>
    <xf numFmtId="0" fontId="50" fillId="3" borderId="0" xfId="0" applyFont="1" applyFill="1" applyAlignment="1">
      <alignment horizontal="center"/>
    </xf>
    <xf numFmtId="0" fontId="26" fillId="10" borderId="42" xfId="0" applyFont="1" applyFill="1" applyBorder="1" applyAlignment="1">
      <alignment horizontal="center" vertical="top"/>
    </xf>
    <xf numFmtId="0" fontId="41" fillId="3" borderId="0" xfId="0" applyFont="1" applyFill="1" applyAlignment="1">
      <alignment horizontal="right" vertical="center"/>
    </xf>
    <xf numFmtId="0" fontId="16" fillId="3" borderId="91" xfId="0" applyFont="1" applyFill="1" applyBorder="1" applyAlignment="1" applyProtection="1">
      <alignment horizontal="center" wrapText="1"/>
      <protection locked="0"/>
    </xf>
    <xf numFmtId="0" fontId="16" fillId="3" borderId="92" xfId="0" applyFont="1" applyFill="1" applyBorder="1" applyAlignment="1" applyProtection="1">
      <alignment horizontal="center" wrapText="1"/>
      <protection locked="0"/>
    </xf>
    <xf numFmtId="0" fontId="16" fillId="3" borderId="110" xfId="0" applyFont="1" applyFill="1" applyBorder="1" applyAlignment="1" applyProtection="1">
      <alignment horizontal="center" wrapText="1"/>
      <protection locked="0"/>
    </xf>
    <xf numFmtId="0" fontId="16" fillId="3" borderId="111" xfId="0" applyFont="1" applyFill="1" applyBorder="1" applyAlignment="1" applyProtection="1">
      <alignment horizontal="center" wrapText="1"/>
      <protection locked="0"/>
    </xf>
    <xf numFmtId="0" fontId="16" fillId="3" borderId="112" xfId="0" applyFont="1" applyFill="1" applyBorder="1" applyAlignment="1" applyProtection="1">
      <alignment horizontal="center" wrapText="1"/>
      <protection locked="0"/>
    </xf>
    <xf numFmtId="0" fontId="16" fillId="3" borderId="134" xfId="0" applyFont="1" applyFill="1" applyBorder="1" applyAlignment="1" applyProtection="1">
      <alignment horizontal="center" wrapText="1"/>
      <protection locked="0"/>
    </xf>
    <xf numFmtId="0" fontId="16" fillId="3" borderId="27" xfId="0" applyFont="1" applyFill="1" applyBorder="1" applyAlignment="1" applyProtection="1">
      <alignment horizontal="center" wrapText="1"/>
      <protection locked="0"/>
    </xf>
    <xf numFmtId="0" fontId="16" fillId="3" borderId="135" xfId="0" applyFont="1" applyFill="1" applyBorder="1" applyAlignment="1" applyProtection="1">
      <alignment horizontal="center" wrapText="1"/>
      <protection locked="0"/>
    </xf>
    <xf numFmtId="0" fontId="16" fillId="3" borderId="84" xfId="0" applyFont="1" applyFill="1" applyBorder="1" applyAlignment="1" applyProtection="1">
      <alignment horizontal="center" wrapText="1"/>
      <protection locked="0"/>
    </xf>
    <xf numFmtId="0" fontId="16" fillId="3" borderId="42" xfId="0" applyFont="1" applyFill="1" applyBorder="1" applyAlignment="1" applyProtection="1">
      <alignment horizontal="center" wrapText="1"/>
      <protection locked="0"/>
    </xf>
    <xf numFmtId="0" fontId="16" fillId="3" borderId="43" xfId="0" applyFont="1" applyFill="1" applyBorder="1" applyAlignment="1" applyProtection="1">
      <alignment horizontal="center" wrapText="1"/>
      <protection locked="0"/>
    </xf>
    <xf numFmtId="0" fontId="38" fillId="0" borderId="0" xfId="0" applyFont="1" applyAlignment="1">
      <alignment horizontal="center" vertical="top" wrapText="1"/>
    </xf>
    <xf numFmtId="0" fontId="17" fillId="0" borderId="88" xfId="0" applyFont="1" applyBorder="1" applyAlignment="1" applyProtection="1">
      <alignment horizontal="center" vertical="center" wrapText="1"/>
      <protection locked="0"/>
    </xf>
    <xf numFmtId="0" fontId="17" fillId="0" borderId="89" xfId="0" applyFont="1" applyBorder="1" applyAlignment="1" applyProtection="1">
      <alignment horizontal="center" vertical="center" wrapText="1"/>
      <protection locked="0"/>
    </xf>
    <xf numFmtId="0" fontId="17" fillId="0" borderId="90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wrapText="1"/>
    </xf>
    <xf numFmtId="0" fontId="24" fillId="0" borderId="85" xfId="0" applyFont="1" applyBorder="1" applyAlignment="1">
      <alignment horizontal="center" wrapText="1"/>
    </xf>
    <xf numFmtId="0" fontId="24" fillId="0" borderId="159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8" xfId="0" applyFont="1" applyBorder="1" applyAlignment="1">
      <alignment horizontal="right" vertical="center" wrapText="1"/>
    </xf>
    <xf numFmtId="0" fontId="22" fillId="0" borderId="104" xfId="0" applyFont="1" applyBorder="1" applyAlignment="1">
      <alignment horizontal="right" vertical="center" wrapText="1"/>
    </xf>
    <xf numFmtId="0" fontId="22" fillId="0" borderId="105" xfId="0" applyFont="1" applyBorder="1" applyAlignment="1">
      <alignment horizontal="right" vertical="center" wrapText="1"/>
    </xf>
    <xf numFmtId="0" fontId="22" fillId="0" borderId="33" xfId="0" applyFont="1" applyBorder="1" applyAlignment="1">
      <alignment horizontal="center" wrapText="1"/>
    </xf>
    <xf numFmtId="0" fontId="22" fillId="0" borderId="145" xfId="0" applyFont="1" applyBorder="1" applyAlignment="1">
      <alignment horizontal="center" wrapText="1"/>
    </xf>
    <xf numFmtId="0" fontId="25" fillId="0" borderId="14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48" xfId="0" applyFont="1" applyBorder="1" applyAlignment="1">
      <alignment vertical="top" wrapText="1"/>
    </xf>
    <xf numFmtId="44" fontId="21" fillId="7" borderId="17" xfId="3" applyFont="1" applyFill="1" applyBorder="1" applyAlignment="1">
      <alignment vertical="top" wrapText="1"/>
    </xf>
    <xf numFmtId="44" fontId="21" fillId="7" borderId="157" xfId="3" applyFont="1" applyFill="1" applyBorder="1" applyAlignment="1">
      <alignment vertical="top" wrapText="1"/>
    </xf>
    <xf numFmtId="0" fontId="17" fillId="0" borderId="156" xfId="0" applyFont="1" applyBorder="1" applyAlignment="1">
      <alignment horizontal="right" vertical="top" wrapText="1"/>
    </xf>
    <xf numFmtId="0" fontId="17" fillId="0" borderId="34" xfId="0" applyFont="1" applyBorder="1" applyAlignment="1">
      <alignment horizontal="right" vertical="top" wrapText="1"/>
    </xf>
    <xf numFmtId="0" fontId="17" fillId="0" borderId="14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48" xfId="0" applyFont="1" applyBorder="1" applyAlignment="1">
      <alignment vertical="top" wrapText="1"/>
    </xf>
    <xf numFmtId="44" fontId="27" fillId="7" borderId="79" xfId="3" applyFont="1" applyFill="1" applyBorder="1" applyAlignment="1">
      <alignment vertical="top" wrapText="1"/>
    </xf>
    <xf numFmtId="44" fontId="27" fillId="7" borderId="80" xfId="3" applyFont="1" applyFill="1" applyBorder="1" applyAlignment="1">
      <alignment vertical="top" wrapText="1"/>
    </xf>
    <xf numFmtId="0" fontId="17" fillId="0" borderId="109" xfId="0" applyFont="1" applyBorder="1" applyAlignment="1" applyProtection="1">
      <alignment horizontal="center" vertical="center" wrapText="1"/>
      <protection locked="0"/>
    </xf>
    <xf numFmtId="0" fontId="0" fillId="3" borderId="81" xfId="0" applyFill="1" applyBorder="1" applyAlignment="1" applyProtection="1">
      <alignment horizontal="left" vertical="top"/>
      <protection locked="0"/>
    </xf>
    <xf numFmtId="0" fontId="0" fillId="3" borderId="82" xfId="0" applyFill="1" applyBorder="1" applyAlignment="1" applyProtection="1">
      <alignment horizontal="left" vertical="top"/>
      <protection locked="0"/>
    </xf>
    <xf numFmtId="0" fontId="0" fillId="3" borderId="83" xfId="0" applyFill="1" applyBorder="1" applyAlignment="1" applyProtection="1">
      <alignment horizontal="left" vertical="top"/>
      <protection locked="0"/>
    </xf>
    <xf numFmtId="0" fontId="0" fillId="3" borderId="31" xfId="0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44" xfId="0" applyFill="1" applyBorder="1" applyAlignment="1" applyProtection="1">
      <alignment horizontal="left" vertical="top"/>
      <protection locked="0"/>
    </xf>
    <xf numFmtId="0" fontId="0" fillId="3" borderId="84" xfId="0" applyFill="1" applyBorder="1" applyAlignment="1" applyProtection="1">
      <alignment horizontal="left" vertical="top"/>
      <protection locked="0"/>
    </xf>
    <xf numFmtId="0" fontId="0" fillId="3" borderId="42" xfId="0" applyFill="1" applyBorder="1" applyAlignment="1" applyProtection="1">
      <alignment horizontal="left" vertical="top"/>
      <protection locked="0"/>
    </xf>
    <xf numFmtId="0" fontId="0" fillId="3" borderId="43" xfId="0" applyFill="1" applyBorder="1" applyAlignment="1" applyProtection="1">
      <alignment horizontal="left" vertical="top"/>
      <protection locked="0"/>
    </xf>
    <xf numFmtId="0" fontId="20" fillId="0" borderId="24" xfId="0" applyFont="1" applyBorder="1" applyAlignment="1">
      <alignment horizontal="center" vertical="top" wrapText="1"/>
    </xf>
    <xf numFmtId="0" fontId="20" fillId="0" borderId="160" xfId="0" applyFont="1" applyBorder="1" applyAlignment="1">
      <alignment horizontal="center" vertical="top" wrapText="1"/>
    </xf>
    <xf numFmtId="0" fontId="24" fillId="0" borderId="86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7" fillId="6" borderId="87" xfId="0" applyFont="1" applyFill="1" applyBorder="1" applyAlignment="1">
      <alignment horizontal="left"/>
    </xf>
    <xf numFmtId="0" fontId="0" fillId="0" borderId="47" xfId="0" applyBorder="1"/>
    <xf numFmtId="0" fontId="34" fillId="3" borderId="81" xfId="0" applyFont="1" applyFill="1" applyBorder="1" applyAlignment="1" applyProtection="1">
      <alignment horizontal="center" wrapText="1"/>
      <protection locked="0"/>
    </xf>
    <xf numFmtId="0" fontId="34" fillId="3" borderId="82" xfId="0" applyFont="1" applyFill="1" applyBorder="1" applyAlignment="1" applyProtection="1">
      <alignment horizontal="center"/>
      <protection locked="0"/>
    </xf>
    <xf numFmtId="0" fontId="34" fillId="3" borderId="83" xfId="0" applyFont="1" applyFill="1" applyBorder="1" applyAlignment="1" applyProtection="1">
      <alignment horizontal="center"/>
      <protection locked="0"/>
    </xf>
    <xf numFmtId="0" fontId="34" fillId="3" borderId="31" xfId="0" applyFont="1" applyFill="1" applyBorder="1" applyAlignment="1" applyProtection="1">
      <alignment horizontal="center"/>
      <protection locked="0"/>
    </xf>
    <xf numFmtId="0" fontId="34" fillId="3" borderId="0" xfId="0" applyFont="1" applyFill="1" applyAlignment="1" applyProtection="1">
      <alignment horizontal="center"/>
      <protection locked="0"/>
    </xf>
    <xf numFmtId="0" fontId="34" fillId="3" borderId="44" xfId="0" applyFont="1" applyFill="1" applyBorder="1" applyAlignment="1" applyProtection="1">
      <alignment horizontal="center"/>
      <protection locked="0"/>
    </xf>
    <xf numFmtId="0" fontId="34" fillId="3" borderId="84" xfId="0" applyFont="1" applyFill="1" applyBorder="1" applyAlignment="1" applyProtection="1">
      <alignment horizontal="center"/>
      <protection locked="0"/>
    </xf>
    <xf numFmtId="0" fontId="34" fillId="3" borderId="42" xfId="0" applyFont="1" applyFill="1" applyBorder="1" applyAlignment="1" applyProtection="1">
      <alignment horizontal="center"/>
      <protection locked="0"/>
    </xf>
    <xf numFmtId="0" fontId="34" fillId="3" borderId="43" xfId="0" applyFont="1" applyFill="1" applyBorder="1" applyAlignment="1" applyProtection="1">
      <alignment horizontal="center"/>
      <protection locked="0"/>
    </xf>
    <xf numFmtId="0" fontId="27" fillId="6" borderId="87" xfId="0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left"/>
    </xf>
    <xf numFmtId="0" fontId="27" fillId="6" borderId="41" xfId="0" applyFont="1" applyFill="1" applyBorder="1" applyAlignment="1">
      <alignment horizontal="left"/>
    </xf>
    <xf numFmtId="0" fontId="24" fillId="0" borderId="140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top" wrapText="1"/>
    </xf>
    <xf numFmtId="0" fontId="20" fillId="0" borderId="161" xfId="0" applyFont="1" applyBorder="1" applyAlignment="1">
      <alignment horizontal="center" vertical="top" wrapText="1"/>
    </xf>
    <xf numFmtId="0" fontId="17" fillId="3" borderId="30" xfId="0" applyFont="1" applyFill="1" applyBorder="1" applyAlignment="1" applyProtection="1">
      <alignment vertical="top" wrapText="1"/>
      <protection locked="0"/>
    </xf>
    <xf numFmtId="0" fontId="17" fillId="3" borderId="30" xfId="0" applyFont="1" applyFill="1" applyBorder="1" applyAlignment="1" applyProtection="1">
      <alignment horizontal="center" wrapText="1"/>
      <protection locked="0"/>
    </xf>
    <xf numFmtId="0" fontId="26" fillId="7" borderId="30" xfId="0" applyFont="1" applyFill="1" applyBorder="1" applyAlignment="1">
      <alignment horizontal="center" wrapText="1"/>
    </xf>
    <xf numFmtId="14" fontId="16" fillId="5" borderId="30" xfId="0" applyNumberFormat="1" applyFont="1" applyFill="1" applyBorder="1" applyAlignment="1">
      <alignment horizontal="center" wrapText="1"/>
    </xf>
    <xf numFmtId="0" fontId="16" fillId="5" borderId="30" xfId="0" applyFont="1" applyFill="1" applyBorder="1" applyAlignment="1">
      <alignment horizontal="center" wrapText="1"/>
    </xf>
    <xf numFmtId="0" fontId="27" fillId="8" borderId="30" xfId="0" applyFont="1" applyFill="1" applyBorder="1" applyAlignment="1">
      <alignment horizontal="center" wrapText="1"/>
    </xf>
    <xf numFmtId="0" fontId="18" fillId="8" borderId="30" xfId="0" applyFont="1" applyFill="1" applyBorder="1" applyAlignment="1">
      <alignment horizontal="center" wrapText="1"/>
    </xf>
    <xf numFmtId="0" fontId="28" fillId="10" borderId="87" xfId="0" applyFont="1" applyFill="1" applyBorder="1" applyAlignment="1">
      <alignment horizontal="left" vertical="center"/>
    </xf>
    <xf numFmtId="0" fontId="28" fillId="10" borderId="41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center"/>
    </xf>
    <xf numFmtId="0" fontId="50" fillId="3" borderId="42" xfId="0" applyFont="1" applyFill="1" applyBorder="1" applyAlignment="1">
      <alignment horizontal="center"/>
    </xf>
    <xf numFmtId="0" fontId="52" fillId="0" borderId="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14" fontId="53" fillId="5" borderId="8" xfId="0" applyNumberFormat="1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53" fillId="5" borderId="11" xfId="0" applyFont="1" applyFill="1" applyBorder="1" applyAlignment="1">
      <alignment horizontal="center" vertical="center" wrapText="1"/>
    </xf>
    <xf numFmtId="0" fontId="53" fillId="5" borderId="21" xfId="0" applyFont="1" applyFill="1" applyBorder="1" applyAlignment="1">
      <alignment horizontal="center" vertical="center" wrapText="1"/>
    </xf>
    <xf numFmtId="0" fontId="53" fillId="5" borderId="12" xfId="0" applyFont="1" applyFill="1" applyBorder="1" applyAlignment="1">
      <alignment horizontal="center" vertical="center" wrapText="1"/>
    </xf>
    <xf numFmtId="0" fontId="53" fillId="5" borderId="14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6" fillId="6" borderId="1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2" fillId="7" borderId="18" xfId="0" applyFont="1" applyFill="1" applyBorder="1" applyAlignment="1">
      <alignment horizontal="center" vertical="top" wrapText="1"/>
    </xf>
    <xf numFmtId="0" fontId="27" fillId="3" borderId="13" xfId="0" applyFont="1" applyFill="1" applyBorder="1" applyAlignment="1" applyProtection="1">
      <alignment horizontal="center" vertical="top" wrapText="1"/>
      <protection locked="0"/>
    </xf>
    <xf numFmtId="0" fontId="27" fillId="3" borderId="14" xfId="0" applyFont="1" applyFill="1" applyBorder="1" applyAlignment="1" applyProtection="1">
      <alignment horizontal="center" vertical="top" wrapText="1"/>
      <protection locked="0"/>
    </xf>
    <xf numFmtId="0" fontId="29" fillId="7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center" vertical="top" wrapText="1"/>
    </xf>
    <xf numFmtId="0" fontId="16" fillId="6" borderId="10" xfId="0" applyFont="1" applyFill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3" fontId="0" fillId="3" borderId="0" xfId="0" quotePrefix="1" applyNumberFormat="1" applyFill="1" applyAlignment="1">
      <alignment horizontal="right"/>
    </xf>
    <xf numFmtId="3" fontId="0" fillId="3" borderId="21" xfId="0" quotePrefix="1" applyNumberFormat="1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24" fillId="5" borderId="2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4" fillId="13" borderId="1" xfId="0" applyFont="1" applyFill="1" applyBorder="1" applyAlignment="1">
      <alignment horizontal="center" vertical="top" wrapText="1"/>
    </xf>
    <xf numFmtId="14" fontId="16" fillId="6" borderId="12" xfId="0" applyNumberFormat="1" applyFont="1" applyFill="1" applyBorder="1" applyAlignment="1">
      <alignment horizontal="center" vertical="top" wrapText="1"/>
    </xf>
    <xf numFmtId="14" fontId="16" fillId="6" borderId="13" xfId="0" applyNumberFormat="1" applyFont="1" applyFill="1" applyBorder="1" applyAlignment="1">
      <alignment horizontal="center" vertical="top" wrapText="1"/>
    </xf>
    <xf numFmtId="14" fontId="16" fillId="6" borderId="14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22" fillId="14" borderId="116" xfId="0" applyFont="1" applyFill="1" applyBorder="1" applyAlignment="1">
      <alignment horizontal="center" vertical="center" wrapText="1"/>
    </xf>
    <xf numFmtId="0" fontId="22" fillId="14" borderId="80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 applyProtection="1">
      <alignment horizontal="center" vertical="center" wrapText="1"/>
      <protection locked="0"/>
    </xf>
    <xf numFmtId="0" fontId="20" fillId="14" borderId="117" xfId="0" applyFont="1" applyFill="1" applyBorder="1" applyAlignment="1" applyProtection="1">
      <alignment horizontal="center" vertical="center" wrapText="1"/>
      <protection locked="0"/>
    </xf>
    <xf numFmtId="0" fontId="20" fillId="14" borderId="118" xfId="0" applyFont="1" applyFill="1" applyBorder="1" applyAlignment="1" applyProtection="1">
      <alignment horizontal="center" vertical="center" wrapText="1"/>
      <protection locked="0"/>
    </xf>
    <xf numFmtId="0" fontId="39" fillId="14" borderId="119" xfId="0" applyFont="1" applyFill="1" applyBorder="1" applyAlignment="1">
      <alignment horizontal="center" wrapText="1"/>
    </xf>
    <xf numFmtId="0" fontId="39" fillId="14" borderId="34" xfId="0" applyFont="1" applyFill="1" applyBorder="1" applyAlignment="1">
      <alignment horizontal="center" wrapText="1"/>
    </xf>
    <xf numFmtId="0" fontId="39" fillId="14" borderId="120" xfId="0" applyFont="1" applyFill="1" applyBorder="1" applyAlignment="1">
      <alignment horizontal="center" wrapText="1"/>
    </xf>
    <xf numFmtId="0" fontId="22" fillId="6" borderId="53" xfId="0" applyFont="1" applyFill="1" applyBorder="1" applyAlignment="1">
      <alignment horizontal="center" vertical="center" wrapText="1"/>
    </xf>
    <xf numFmtId="0" fontId="22" fillId="6" borderId="117" xfId="0" applyFont="1" applyFill="1" applyBorder="1" applyAlignment="1">
      <alignment horizontal="center" vertical="center" wrapText="1"/>
    </xf>
    <xf numFmtId="0" fontId="22" fillId="6" borderId="118" xfId="0" applyFont="1" applyFill="1" applyBorder="1" applyAlignment="1">
      <alignment horizontal="center" vertical="center" wrapText="1"/>
    </xf>
    <xf numFmtId="0" fontId="22" fillId="6" borderId="121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22" fillId="6" borderId="119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2" fillId="6" borderId="120" xfId="0" applyFont="1" applyFill="1" applyBorder="1" applyAlignment="1">
      <alignment horizontal="center" vertical="center" wrapText="1"/>
    </xf>
    <xf numFmtId="0" fontId="22" fillId="14" borderId="116" xfId="0" applyFont="1" applyFill="1" applyBorder="1" applyAlignment="1" applyProtection="1">
      <alignment horizontal="center" vertical="center" wrapText="1"/>
      <protection locked="0"/>
    </xf>
    <xf numFmtId="0" fontId="22" fillId="14" borderId="80" xfId="0" applyFont="1" applyFill="1" applyBorder="1" applyAlignment="1" applyProtection="1">
      <alignment horizontal="center" vertical="center" wrapText="1"/>
      <protection locked="0"/>
    </xf>
    <xf numFmtId="0" fontId="27" fillId="8" borderId="113" xfId="0" applyFont="1" applyFill="1" applyBorder="1" applyAlignment="1">
      <alignment horizontal="center" vertical="center" wrapText="1"/>
    </xf>
    <xf numFmtId="0" fontId="27" fillId="8" borderId="94" xfId="0" applyFont="1" applyFill="1" applyBorder="1" applyAlignment="1">
      <alignment horizontal="center" vertical="center" wrapText="1"/>
    </xf>
    <xf numFmtId="0" fontId="27" fillId="8" borderId="95" xfId="0" applyFont="1" applyFill="1" applyBorder="1" applyAlignment="1">
      <alignment horizontal="center" vertical="center" wrapText="1"/>
    </xf>
    <xf numFmtId="0" fontId="22" fillId="6" borderId="116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22" fillId="6" borderId="80" xfId="0" applyFont="1" applyFill="1" applyBorder="1" applyAlignment="1">
      <alignment horizontal="center" vertical="center" wrapText="1"/>
    </xf>
    <xf numFmtId="0" fontId="20" fillId="0" borderId="53" xfId="0" applyFont="1" applyBorder="1" applyAlignment="1" applyProtection="1">
      <alignment horizontal="left" vertical="top" wrapText="1"/>
      <protection locked="0"/>
    </xf>
    <xf numFmtId="0" fontId="20" fillId="0" borderId="117" xfId="0" applyFont="1" applyBorder="1" applyAlignment="1" applyProtection="1">
      <alignment horizontal="left" vertical="top" wrapText="1"/>
      <protection locked="0"/>
    </xf>
    <xf numFmtId="0" fontId="20" fillId="0" borderId="118" xfId="0" applyFont="1" applyBorder="1" applyAlignment="1" applyProtection="1">
      <alignment horizontal="left" vertical="top" wrapText="1"/>
      <protection locked="0"/>
    </xf>
    <xf numFmtId="0" fontId="20" fillId="0" borderId="12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48" xfId="0" applyFont="1" applyBorder="1" applyAlignment="1" applyProtection="1">
      <alignment horizontal="left" vertical="top" wrapText="1"/>
      <protection locked="0"/>
    </xf>
    <xf numFmtId="0" fontId="20" fillId="0" borderId="119" xfId="0" applyFont="1" applyBorder="1" applyAlignment="1" applyProtection="1">
      <alignment horizontal="left" vertical="top" wrapText="1"/>
      <protection locked="0"/>
    </xf>
    <xf numFmtId="0" fontId="20" fillId="0" borderId="34" xfId="0" applyFont="1" applyBorder="1" applyAlignment="1" applyProtection="1">
      <alignment horizontal="left" vertical="top" wrapText="1"/>
      <protection locked="0"/>
    </xf>
    <xf numFmtId="0" fontId="20" fillId="0" borderId="120" xfId="0" applyFont="1" applyBorder="1" applyAlignment="1" applyProtection="1">
      <alignment horizontal="left" vertical="top" wrapText="1"/>
      <protection locked="0"/>
    </xf>
    <xf numFmtId="0" fontId="29" fillId="7" borderId="113" xfId="0" applyFont="1" applyFill="1" applyBorder="1" applyAlignment="1">
      <alignment horizontal="right" wrapText="1"/>
    </xf>
    <xf numFmtId="0" fontId="20" fillId="0" borderId="54" xfId="0" applyFont="1" applyBorder="1" applyAlignment="1" applyProtection="1">
      <alignment horizontal="left" vertical="top" wrapText="1"/>
      <protection locked="0"/>
    </xf>
    <xf numFmtId="0" fontId="20" fillId="0" borderId="55" xfId="0" applyFont="1" applyBorder="1" applyAlignment="1" applyProtection="1">
      <alignment horizontal="left" vertical="top" wrapText="1"/>
      <protection locked="0"/>
    </xf>
    <xf numFmtId="0" fontId="20" fillId="0" borderId="56" xfId="0" applyFont="1" applyBorder="1" applyAlignment="1" applyProtection="1">
      <alignment horizontal="left" vertical="top" wrapText="1"/>
      <protection locked="0"/>
    </xf>
    <xf numFmtId="0" fontId="16" fillId="6" borderId="113" xfId="0" applyFont="1" applyFill="1" applyBorder="1" applyAlignment="1">
      <alignment horizontal="center" vertical="center" wrapText="1"/>
    </xf>
    <xf numFmtId="0" fontId="16" fillId="6" borderId="94" xfId="0" applyFont="1" applyFill="1" applyBorder="1" applyAlignment="1">
      <alignment horizontal="center" vertical="center" wrapText="1"/>
    </xf>
    <xf numFmtId="0" fontId="16" fillId="6" borderId="95" xfId="0" applyFont="1" applyFill="1" applyBorder="1" applyAlignment="1">
      <alignment horizontal="center" vertical="center" wrapText="1"/>
    </xf>
    <xf numFmtId="0" fontId="20" fillId="0" borderId="114" xfId="0" applyFont="1" applyBorder="1" applyAlignment="1" applyProtection="1">
      <alignment horizontal="left" vertical="top" wrapText="1"/>
      <protection locked="0"/>
    </xf>
    <xf numFmtId="0" fontId="20" fillId="0" borderId="115" xfId="0" applyFont="1" applyBorder="1" applyAlignment="1" applyProtection="1">
      <alignment horizontal="left" vertical="top" wrapText="1"/>
      <protection locked="0"/>
    </xf>
    <xf numFmtId="0" fontId="0" fillId="7" borderId="7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14" fontId="15" fillId="6" borderId="22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15" fillId="6" borderId="22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left" vertical="center"/>
    </xf>
    <xf numFmtId="0" fontId="28" fillId="3" borderId="22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28" fillId="3" borderId="18" xfId="0" applyFont="1" applyFill="1" applyBorder="1" applyAlignment="1" applyProtection="1">
      <alignment horizontal="center" vertical="center"/>
      <protection locked="0"/>
    </xf>
    <xf numFmtId="0" fontId="19" fillId="7" borderId="22" xfId="0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28" fillId="3" borderId="24" xfId="0" applyFont="1" applyFill="1" applyBorder="1" applyAlignment="1">
      <alignment horizontal="center"/>
    </xf>
    <xf numFmtId="0" fontId="39" fillId="7" borderId="23" xfId="0" applyFont="1" applyFill="1" applyBorder="1" applyAlignment="1">
      <alignment horizontal="center" vertical="center" wrapText="1"/>
    </xf>
    <xf numFmtId="0" fontId="39" fillId="7" borderId="5" xfId="0" applyFont="1" applyFill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top" wrapText="1"/>
      <protection locked="0"/>
    </xf>
    <xf numFmtId="0" fontId="24" fillId="0" borderId="5" xfId="0" applyFont="1" applyBorder="1" applyAlignment="1" applyProtection="1">
      <alignment horizontal="center" vertical="top" wrapText="1"/>
      <protection locked="0"/>
    </xf>
    <xf numFmtId="0" fontId="24" fillId="0" borderId="122" xfId="0" applyFont="1" applyBorder="1" applyAlignment="1" applyProtection="1">
      <alignment horizontal="center" vertical="top" wrapText="1"/>
      <protection locked="0"/>
    </xf>
    <xf numFmtId="0" fontId="24" fillId="0" borderId="41" xfId="0" applyFont="1" applyBorder="1" applyAlignment="1" applyProtection="1">
      <alignment horizontal="center" vertical="top" wrapText="1"/>
      <protection locked="0"/>
    </xf>
    <xf numFmtId="0" fontId="24" fillId="0" borderId="123" xfId="0" applyFont="1" applyBorder="1" applyAlignment="1" applyProtection="1">
      <alignment horizontal="center" vertical="top" wrapText="1"/>
      <protection locked="0"/>
    </xf>
    <xf numFmtId="0" fontId="24" fillId="0" borderId="124" xfId="0" applyFont="1" applyBorder="1" applyAlignment="1" applyProtection="1">
      <alignment horizontal="center" vertical="top" wrapText="1"/>
      <protection locked="0"/>
    </xf>
    <xf numFmtId="0" fontId="24" fillId="7" borderId="23" xfId="0" applyFont="1" applyFill="1" applyBorder="1" applyAlignment="1">
      <alignment horizontal="center" vertical="top" wrapText="1"/>
    </xf>
    <xf numFmtId="0" fontId="24" fillId="7" borderId="5" xfId="0" applyFont="1" applyFill="1" applyBorder="1" applyAlignment="1">
      <alignment horizontal="center" vertical="top" wrapText="1"/>
    </xf>
    <xf numFmtId="0" fontId="28" fillId="3" borderId="0" xfId="0" applyFont="1" applyFill="1" applyAlignment="1">
      <alignment horizontal="center"/>
    </xf>
    <xf numFmtId="0" fontId="24" fillId="7" borderId="25" xfId="0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56" fillId="6" borderId="51" xfId="0" applyFont="1" applyFill="1" applyBorder="1" applyAlignment="1">
      <alignment horizontal="center"/>
    </xf>
    <xf numFmtId="0" fontId="54" fillId="5" borderId="0" xfId="0" applyFont="1" applyFill="1" applyAlignment="1">
      <alignment horizontal="center" vertical="center" wrapText="1"/>
    </xf>
    <xf numFmtId="0" fontId="55" fillId="3" borderId="0" xfId="0" applyFont="1" applyFill="1" applyAlignment="1">
      <alignment horizontal="center"/>
    </xf>
    <xf numFmtId="0" fontId="0" fillId="5" borderId="113" xfId="0" applyFill="1" applyBorder="1" applyAlignment="1">
      <alignment horizontal="center"/>
    </xf>
    <xf numFmtId="0" fontId="0" fillId="5" borderId="94" xfId="0" applyFill="1" applyBorder="1" applyAlignment="1">
      <alignment horizontal="center"/>
    </xf>
    <xf numFmtId="0" fontId="0" fillId="5" borderId="95" xfId="0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57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top"/>
    </xf>
    <xf numFmtId="0" fontId="56" fillId="6" borderId="5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8" fillId="3" borderId="0" xfId="0" applyFont="1" applyFill="1" applyAlignment="1">
      <alignment horizontal="center"/>
    </xf>
    <xf numFmtId="0" fontId="48" fillId="3" borderId="12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7" borderId="113" xfId="0" applyFont="1" applyFill="1" applyBorder="1" applyAlignment="1">
      <alignment horizontal="center" wrapText="1"/>
    </xf>
    <xf numFmtId="0" fontId="20" fillId="7" borderId="94" xfId="0" applyFont="1" applyFill="1" applyBorder="1" applyAlignment="1">
      <alignment horizontal="center" wrapText="1"/>
    </xf>
    <xf numFmtId="0" fontId="20" fillId="7" borderId="95" xfId="0" applyFont="1" applyFill="1" applyBorder="1" applyAlignment="1">
      <alignment horizontal="center" wrapText="1"/>
    </xf>
    <xf numFmtId="14" fontId="20" fillId="7" borderId="51" xfId="0" applyNumberFormat="1" applyFont="1" applyFill="1" applyBorder="1" applyAlignment="1">
      <alignment horizontal="center" wrapText="1"/>
    </xf>
    <xf numFmtId="0" fontId="20" fillId="7" borderId="51" xfId="0" applyFont="1" applyFill="1" applyBorder="1" applyAlignment="1">
      <alignment horizontal="center" wrapText="1"/>
    </xf>
    <xf numFmtId="0" fontId="26" fillId="14" borderId="0" xfId="0" applyFont="1" applyFill="1" applyAlignment="1">
      <alignment horizontal="center" vertical="top" wrapText="1"/>
    </xf>
    <xf numFmtId="0" fontId="58" fillId="3" borderId="0" xfId="0" applyFont="1" applyFill="1" applyAlignment="1">
      <alignment horizontal="center"/>
    </xf>
    <xf numFmtId="0" fontId="16" fillId="6" borderId="5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44" fillId="3" borderId="9" xfId="0" applyFont="1" applyFill="1" applyBorder="1" applyAlignment="1">
      <alignment horizontal="left" vertical="top"/>
    </xf>
    <xf numFmtId="0" fontId="44" fillId="3" borderId="0" xfId="0" applyFont="1" applyFill="1" applyAlignment="1">
      <alignment horizontal="left" vertical="top"/>
    </xf>
    <xf numFmtId="44" fontId="12" fillId="7" borderId="23" xfId="3" applyFill="1" applyBorder="1" applyAlignment="1">
      <alignment horizontal="center"/>
    </xf>
    <xf numFmtId="44" fontId="12" fillId="7" borderId="25" xfId="3" applyFill="1" applyBorder="1" applyAlignment="1">
      <alignment horizontal="center"/>
    </xf>
    <xf numFmtId="44" fontId="12" fillId="7" borderId="5" xfId="3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44" fontId="19" fillId="7" borderId="23" xfId="3" applyFont="1" applyFill="1" applyBorder="1" applyAlignment="1">
      <alignment horizontal="center" vertical="center"/>
    </xf>
    <xf numFmtId="44" fontId="19" fillId="7" borderId="5" xfId="3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2" fillId="3" borderId="0" xfId="1" applyFill="1" applyAlignment="1">
      <alignment horizontal="center"/>
    </xf>
    <xf numFmtId="0" fontId="3" fillId="3" borderId="0" xfId="1" applyFont="1" applyFill="1" applyAlignment="1">
      <alignment horizontal="center"/>
    </xf>
    <xf numFmtId="0" fontId="8" fillId="10" borderId="11" xfId="1" applyFont="1" applyFill="1" applyBorder="1" applyAlignment="1">
      <alignment horizontal="center"/>
    </xf>
    <xf numFmtId="0" fontId="8" fillId="10" borderId="0" xfId="1" applyFont="1" applyFill="1" applyAlignment="1">
      <alignment horizontal="center"/>
    </xf>
    <xf numFmtId="0" fontId="8" fillId="10" borderId="8" xfId="1" applyFont="1" applyFill="1" applyBorder="1" applyAlignment="1">
      <alignment horizontal="center"/>
    </xf>
    <xf numFmtId="0" fontId="8" fillId="10" borderId="9" xfId="1" applyFont="1" applyFill="1" applyBorder="1" applyAlignment="1">
      <alignment horizontal="center"/>
    </xf>
    <xf numFmtId="0" fontId="8" fillId="10" borderId="10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2" fillId="10" borderId="113" xfId="1" applyFill="1" applyBorder="1" applyAlignment="1">
      <alignment horizontal="center"/>
    </xf>
    <xf numFmtId="0" fontId="2" fillId="10" borderId="94" xfId="1" applyFill="1" applyBorder="1" applyAlignment="1">
      <alignment horizontal="center"/>
    </xf>
    <xf numFmtId="0" fontId="2" fillId="10" borderId="95" xfId="1" applyFill="1" applyBorder="1" applyAlignment="1">
      <alignment horizontal="center"/>
    </xf>
    <xf numFmtId="0" fontId="4" fillId="10" borderId="20" xfId="1" applyFont="1" applyFill="1" applyBorder="1" applyAlignment="1">
      <alignment horizontal="center" vertical="center"/>
    </xf>
    <xf numFmtId="0" fontId="4" fillId="10" borderId="19" xfId="1" applyFont="1" applyFill="1" applyBorder="1" applyAlignment="1">
      <alignment horizontal="center" vertical="center"/>
    </xf>
    <xf numFmtId="0" fontId="4" fillId="10" borderId="76" xfId="1" applyFont="1" applyFill="1" applyBorder="1" applyAlignment="1">
      <alignment horizontal="center" vertical="center"/>
    </xf>
    <xf numFmtId="0" fontId="8" fillId="5" borderId="22" xfId="1" applyFont="1" applyFill="1" applyBorder="1" applyAlignment="1" applyProtection="1">
      <alignment horizontal="center" vertical="center"/>
      <protection locked="0"/>
    </xf>
    <xf numFmtId="0" fontId="8" fillId="5" borderId="7" xfId="1" applyFont="1" applyFill="1" applyBorder="1" applyAlignment="1" applyProtection="1">
      <alignment horizontal="center" vertical="center"/>
      <protection locked="0"/>
    </xf>
    <xf numFmtId="0" fontId="8" fillId="5" borderId="18" xfId="1" applyFont="1" applyFill="1" applyBorder="1" applyAlignment="1" applyProtection="1">
      <alignment horizontal="center" vertical="center"/>
      <protection locked="0"/>
    </xf>
    <xf numFmtId="0" fontId="4" fillId="5" borderId="22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/>
    </xf>
    <xf numFmtId="0" fontId="2" fillId="10" borderId="113" xfId="1" applyFill="1" applyBorder="1" applyAlignment="1">
      <alignment horizontal="right" vertical="center"/>
    </xf>
    <xf numFmtId="0" fontId="2" fillId="10" borderId="95" xfId="1" applyFill="1" applyBorder="1" applyAlignment="1">
      <alignment horizontal="right" vertical="center"/>
    </xf>
    <xf numFmtId="0" fontId="4" fillId="10" borderId="22" xfId="1" applyFont="1" applyFill="1" applyBorder="1"/>
    <xf numFmtId="0" fontId="4" fillId="10" borderId="7" xfId="1" applyFont="1" applyFill="1" applyBorder="1"/>
    <xf numFmtId="0" fontId="4" fillId="10" borderId="74" xfId="1" applyFont="1" applyFill="1" applyBorder="1"/>
    <xf numFmtId="0" fontId="4" fillId="10" borderId="75" xfId="1" applyFont="1" applyFill="1" applyBorder="1"/>
    <xf numFmtId="0" fontId="2" fillId="3" borderId="0" xfId="1" applyFill="1" applyAlignment="1">
      <alignment horizontal="right" vertical="center"/>
    </xf>
    <xf numFmtId="0" fontId="5" fillId="10" borderId="127" xfId="1" applyFont="1" applyFill="1" applyBorder="1" applyAlignment="1">
      <alignment horizontal="center" vertical="center"/>
    </xf>
    <xf numFmtId="0" fontId="5" fillId="10" borderId="19" xfId="1" applyFont="1" applyFill="1" applyBorder="1" applyAlignment="1">
      <alignment horizontal="center" vertical="center"/>
    </xf>
    <xf numFmtId="0" fontId="8" fillId="10" borderId="19" xfId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0" fontId="8" fillId="10" borderId="11" xfId="1" applyFont="1" applyFill="1" applyBorder="1" applyAlignment="1">
      <alignment horizontal="center" vertical="center"/>
    </xf>
    <xf numFmtId="0" fontId="8" fillId="10" borderId="0" xfId="1" applyFont="1" applyFill="1" applyAlignment="1">
      <alignment horizontal="center" vertical="center"/>
    </xf>
    <xf numFmtId="0" fontId="8" fillId="10" borderId="12" xfId="1" applyFont="1" applyFill="1" applyBorder="1" applyAlignment="1">
      <alignment horizontal="center" vertical="center"/>
    </xf>
    <xf numFmtId="0" fontId="8" fillId="10" borderId="13" xfId="1" applyFont="1" applyFill="1" applyBorder="1" applyAlignment="1">
      <alignment horizontal="center" vertical="center"/>
    </xf>
    <xf numFmtId="0" fontId="5" fillId="10" borderId="22" xfId="1" applyFont="1" applyFill="1" applyBorder="1" applyAlignment="1">
      <alignment horizontal="center" vertical="center"/>
    </xf>
    <xf numFmtId="0" fontId="5" fillId="10" borderId="7" xfId="1" applyFont="1" applyFill="1" applyBorder="1" applyAlignment="1">
      <alignment horizontal="center" vertical="center"/>
    </xf>
    <xf numFmtId="0" fontId="5" fillId="10" borderId="128" xfId="1" applyFont="1" applyFill="1" applyBorder="1" applyAlignment="1">
      <alignment horizontal="center" vertical="center"/>
    </xf>
    <xf numFmtId="0" fontId="5" fillId="10" borderId="85" xfId="1" applyFont="1" applyFill="1" applyBorder="1" applyAlignment="1">
      <alignment horizontal="center" vertical="center"/>
    </xf>
    <xf numFmtId="0" fontId="5" fillId="10" borderId="11" xfId="1" applyFont="1" applyFill="1" applyBorder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43" fillId="10" borderId="22" xfId="1" applyFont="1" applyFill="1" applyBorder="1" applyAlignment="1">
      <alignment horizontal="center"/>
    </xf>
    <xf numFmtId="0" fontId="43" fillId="10" borderId="7" xfId="1" applyFont="1" applyFill="1" applyBorder="1" applyAlignment="1">
      <alignment horizontal="center"/>
    </xf>
    <xf numFmtId="0" fontId="43" fillId="10" borderId="18" xfId="1" applyFont="1" applyFill="1" applyBorder="1" applyAlignment="1">
      <alignment horizontal="center"/>
    </xf>
    <xf numFmtId="0" fontId="43" fillId="10" borderId="13" xfId="1" applyFont="1" applyFill="1" applyBorder="1" applyAlignment="1">
      <alignment horizontal="center"/>
    </xf>
    <xf numFmtId="0" fontId="43" fillId="10" borderId="14" xfId="1" applyFont="1" applyFill="1" applyBorder="1" applyAlignment="1">
      <alignment horizontal="center"/>
    </xf>
    <xf numFmtId="0" fontId="5" fillId="10" borderId="22" xfId="1" applyFont="1" applyFill="1" applyBorder="1"/>
    <xf numFmtId="0" fontId="5" fillId="10" borderId="7" xfId="1" applyFont="1" applyFill="1" applyBorder="1"/>
    <xf numFmtId="0" fontId="0" fillId="3" borderId="13" xfId="0" applyFill="1" applyBorder="1" applyAlignment="1">
      <alignment horizontal="left"/>
    </xf>
    <xf numFmtId="0" fontId="4" fillId="0" borderId="175" xfId="1" applyFont="1" applyBorder="1" applyAlignment="1">
      <alignment horizontal="left" vertical="center"/>
    </xf>
    <xf numFmtId="0" fontId="4" fillId="0" borderId="131" xfId="1" applyFont="1" applyBorder="1" applyAlignment="1">
      <alignment horizontal="left" vertical="center"/>
    </xf>
    <xf numFmtId="0" fontId="19" fillId="3" borderId="22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4" fillId="10" borderId="9" xfId="1" applyFont="1" applyFill="1" applyBorder="1"/>
    <xf numFmtId="0" fontId="4" fillId="10" borderId="10" xfId="1" applyFont="1" applyFill="1" applyBorder="1"/>
    <xf numFmtId="0" fontId="19" fillId="3" borderId="0" xfId="0" applyFont="1" applyFill="1" applyAlignment="1">
      <alignment horizontal="center"/>
    </xf>
    <xf numFmtId="0" fontId="56" fillId="3" borderId="22" xfId="0" applyFont="1" applyFill="1" applyBorder="1" applyAlignment="1">
      <alignment horizontal="center"/>
    </xf>
    <xf numFmtId="0" fontId="56" fillId="3" borderId="18" xfId="0" applyFont="1" applyFill="1" applyBorder="1" applyAlignment="1">
      <alignment horizontal="center"/>
    </xf>
    <xf numFmtId="0" fontId="4" fillId="10" borderId="18" xfId="1" applyFont="1" applyFill="1" applyBorder="1"/>
    <xf numFmtId="0" fontId="4" fillId="0" borderId="2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10" borderId="126" xfId="1" applyFont="1" applyFill="1" applyBorder="1"/>
    <xf numFmtId="44" fontId="4" fillId="11" borderId="22" xfId="4" applyFont="1" applyFill="1" applyBorder="1"/>
    <xf numFmtId="44" fontId="4" fillId="11" borderId="7" xfId="4" applyFont="1" applyFill="1" applyBorder="1"/>
    <xf numFmtId="0" fontId="4" fillId="10" borderId="11" xfId="1" applyFont="1" applyFill="1" applyBorder="1"/>
    <xf numFmtId="0" fontId="4" fillId="10" borderId="0" xfId="1" applyFont="1" applyFill="1"/>
    <xf numFmtId="0" fontId="4" fillId="10" borderId="12" xfId="1" applyFont="1" applyFill="1" applyBorder="1"/>
    <xf numFmtId="0" fontId="4" fillId="10" borderId="13" xfId="1" applyFont="1" applyFill="1" applyBorder="1"/>
  </cellXfs>
  <cellStyles count="5">
    <cellStyle name="Normalny" xfId="0" builtinId="0"/>
    <cellStyle name="Normalny 2" xfId="1" xr:uid="{00000000-0005-0000-0000-000001000000}"/>
    <cellStyle name="Procentowy" xfId="2" builtinId="5"/>
    <cellStyle name="Walutowy" xfId="3" builtinId="4"/>
    <cellStyle name="Walutowy 2" xfId="4" xr:uid="{00000000-0005-0000-0000-000004000000}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36104</xdr:colOff>
      <xdr:row>19</xdr:row>
      <xdr:rowOff>118252</xdr:rowOff>
    </xdr:from>
    <xdr:to>
      <xdr:col>12</xdr:col>
      <xdr:colOff>641120</xdr:colOff>
      <xdr:row>45</xdr:row>
      <xdr:rowOff>4340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214" y="4157941"/>
          <a:ext cx="10643267" cy="4496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UWAGI DLA TRENERÓW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Trener – instruktor prowadzący akcję szkoleniową zobowiązany jest do prowadzenia zajęć zgodnie z wytycznymi rocznego programu szkolenia zatwierdzonego przez PZS i WISS.</a:t>
          </a:r>
          <a:endParaRPr lang="pl-PL"/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1. Program i preliminarz akcji szkoleniowej powinien być zaakceptowany w WISS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 10 dni przed planowaną akcją.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2. Uruchomienie środków finansowych następuje po zatwierdzeniu programu i preliminarza przez WISS.</a:t>
          </a:r>
          <a:endParaRPr lang="pl-PL"/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Trener-instruktor prowadzący akcje szkoleniową musi posiadać:</a:t>
          </a:r>
          <a:endParaRPr lang="pl-PL"/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licencje trenerską PZS,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zatwierdzony preliminarz kosztów akcji,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zatwierdzony program szkolenia z listą uczestników,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książeczki zdrowia zawodników z aktualnym orzeczeniem lekarskim,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dziennik treningowy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regulamin obozu i rozkład dnia umieszczony na terenie obiektu,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dokument potwierdzający ubezpieczenie zawodników,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systematycznie uzupełniany dziennik treningowy,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- oraz inne, określone w założeniach organizacyjno-finansowych,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Sprawozdanie na obowiązującym druku należy złożyć w WISS w terminie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do 14 dni po zakończeniu akcji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, pod rygorem niezatwierdzenia kolejnego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zgrupowania lub konsultacji.</a:t>
          </a:r>
          <a:endParaRPr lang="pl-PL"/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5. Wszelkie zmiany i odstępstwa od zaplanowanego planu szkolenia wymagają akceptacji trenera koordynatora dyscypliny oraz Kierownika Wyszkolenia WISS</a:t>
          </a:r>
          <a:endParaRPr lang="pl-PL"/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/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123526</xdr:colOff>
      <xdr:row>1</xdr:row>
      <xdr:rowOff>0</xdr:rowOff>
    </xdr:from>
    <xdr:to>
      <xdr:col>10</xdr:col>
      <xdr:colOff>41316</xdr:colOff>
      <xdr:row>9</xdr:row>
      <xdr:rowOff>75542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7016" y="179294"/>
          <a:ext cx="6771154" cy="15010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Zakres realizacji programu:</a:t>
          </a:r>
        </a:p>
      </xdr:txBody>
    </xdr:sp>
    <xdr:clientData/>
  </xdr:twoCellAnchor>
  <xdr:twoCellAnchor editAs="absolute">
    <xdr:from>
      <xdr:col>0</xdr:col>
      <xdr:colOff>139401</xdr:colOff>
      <xdr:row>10</xdr:row>
      <xdr:rowOff>3362</xdr:rowOff>
    </xdr:from>
    <xdr:to>
      <xdr:col>10</xdr:col>
      <xdr:colOff>49573</xdr:colOff>
      <xdr:row>26</xdr:row>
      <xdr:rowOff>118599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16541" y="1796303"/>
          <a:ext cx="6771154" cy="29661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Warunki treningowe:</a:t>
          </a:r>
        </a:p>
      </xdr:txBody>
    </xdr:sp>
    <xdr:clientData/>
  </xdr:twoCellAnchor>
  <xdr:twoCellAnchor editAs="absolute">
    <xdr:from>
      <xdr:col>0</xdr:col>
      <xdr:colOff>155687</xdr:colOff>
      <xdr:row>27</xdr:row>
      <xdr:rowOff>51174</xdr:rowOff>
    </xdr:from>
    <xdr:to>
      <xdr:col>10</xdr:col>
      <xdr:colOff>81097</xdr:colOff>
      <xdr:row>46</xdr:row>
      <xdr:rowOff>7349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7747" y="4885765"/>
          <a:ext cx="6771154" cy="333599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Warunki bytowe:</a:t>
          </a:r>
        </a:p>
      </xdr:txBody>
    </xdr:sp>
    <xdr:clientData/>
  </xdr:twoCellAnchor>
  <xdr:twoCellAnchor editAs="absolute">
    <xdr:from>
      <xdr:col>0</xdr:col>
      <xdr:colOff>154006</xdr:colOff>
      <xdr:row>47</xdr:row>
      <xdr:rowOff>9935</xdr:rowOff>
    </xdr:from>
    <xdr:to>
      <xdr:col>10</xdr:col>
      <xdr:colOff>79399</xdr:colOff>
      <xdr:row>65</xdr:row>
      <xdr:rowOff>52106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26066" y="8438029"/>
          <a:ext cx="6771154" cy="326184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Zmiany osobowe:</a:t>
          </a:r>
        </a:p>
      </xdr:txBody>
    </xdr:sp>
    <xdr:clientData/>
  </xdr:twoCellAnchor>
  <xdr:twoCellAnchor editAs="absolute">
    <xdr:from>
      <xdr:col>0</xdr:col>
      <xdr:colOff>134920</xdr:colOff>
      <xdr:row>66</xdr:row>
      <xdr:rowOff>152251</xdr:rowOff>
    </xdr:from>
    <xdr:to>
      <xdr:col>10</xdr:col>
      <xdr:colOff>34905</xdr:colOff>
      <xdr:row>96</xdr:row>
      <xdr:rowOff>42516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12060" y="11967883"/>
          <a:ext cx="6757148" cy="52779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Inne uwagi szkoleniowo-organizacyjne:</a:t>
          </a:r>
        </a:p>
      </xdr:txBody>
    </xdr:sp>
    <xdr:clientData/>
  </xdr:twoCellAnchor>
  <xdr:twoCellAnchor editAs="absolute">
    <xdr:from>
      <xdr:col>0</xdr:col>
      <xdr:colOff>118074</xdr:colOff>
      <xdr:row>96</xdr:row>
      <xdr:rowOff>166444</xdr:rowOff>
    </xdr:from>
    <xdr:to>
      <xdr:col>10</xdr:col>
      <xdr:colOff>34895</xdr:colOff>
      <xdr:row>105</xdr:row>
      <xdr:rowOff>30975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00294" y="17354549"/>
          <a:ext cx="6768913" cy="15010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Kontuzje:</a:t>
          </a:r>
        </a:p>
      </xdr:txBody>
    </xdr:sp>
    <xdr:clientData/>
  </xdr:twoCellAnchor>
  <xdr:twoCellAnchor editAs="absolute">
    <xdr:from>
      <xdr:col>0</xdr:col>
      <xdr:colOff>133998</xdr:colOff>
      <xdr:row>106</xdr:row>
      <xdr:rowOff>42509</xdr:rowOff>
    </xdr:from>
    <xdr:to>
      <xdr:col>10</xdr:col>
      <xdr:colOff>41937</xdr:colOff>
      <xdr:row>115</xdr:row>
      <xdr:rowOff>45062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09868" y="19038795"/>
          <a:ext cx="6768913" cy="161747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Problemy wychowawcze:</a:t>
          </a:r>
        </a:p>
      </xdr:txBody>
    </xdr:sp>
    <xdr:clientData/>
  </xdr:twoCellAnchor>
  <xdr:twoCellAnchor editAs="absolute">
    <xdr:from>
      <xdr:col>0</xdr:col>
      <xdr:colOff>109048</xdr:colOff>
      <xdr:row>116</xdr:row>
      <xdr:rowOff>2030</xdr:rowOff>
    </xdr:from>
    <xdr:to>
      <xdr:col>10</xdr:col>
      <xdr:colOff>30938</xdr:colOff>
      <xdr:row>125</xdr:row>
      <xdr:rowOff>9420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87458" y="20774690"/>
          <a:ext cx="6768913" cy="16146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000"/>
            <a:t>Hospitacje: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FD80-3286-40C9-99CE-BEC6FBABDD78}">
  <dimension ref="A1:N22"/>
  <sheetViews>
    <sheetView workbookViewId="0">
      <selection activeCell="A13" sqref="A13"/>
    </sheetView>
  </sheetViews>
  <sheetFormatPr defaultColWidth="8.69921875" defaultRowHeight="13.8"/>
  <cols>
    <col min="2" max="2" width="11.09765625" bestFit="1" customWidth="1"/>
  </cols>
  <sheetData>
    <row r="1" spans="1:14">
      <c r="A1" t="s">
        <v>400</v>
      </c>
      <c r="B1" s="132">
        <f>'1 Preliminarz KWM'!J30</f>
        <v>0</v>
      </c>
      <c r="F1" t="s">
        <v>401</v>
      </c>
      <c r="J1" t="s">
        <v>402</v>
      </c>
      <c r="N1" t="s">
        <v>403</v>
      </c>
    </row>
    <row r="2" spans="1:14">
      <c r="A2" t="s">
        <v>404</v>
      </c>
      <c r="B2">
        <f>FLOOR(B1,1)</f>
        <v>0</v>
      </c>
    </row>
    <row r="3" spans="1:14">
      <c r="A3" t="s">
        <v>405</v>
      </c>
      <c r="B3">
        <f>FLOOR(B2/100000,1)</f>
        <v>0</v>
      </c>
      <c r="C3" t="str">
        <f>VLOOKUP(B3,F3:G12,2)</f>
        <v/>
      </c>
      <c r="F3">
        <v>0</v>
      </c>
      <c r="G3" s="4" t="str">
        <f>""</f>
        <v/>
      </c>
      <c r="I3">
        <v>0</v>
      </c>
      <c r="J3" s="4" t="str">
        <f>""</f>
        <v/>
      </c>
      <c r="M3">
        <v>0</v>
      </c>
      <c r="N3" t="str">
        <f>""</f>
        <v/>
      </c>
    </row>
    <row r="4" spans="1:14">
      <c r="A4" t="s">
        <v>406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407</v>
      </c>
      <c r="I4">
        <v>2</v>
      </c>
      <c r="J4" t="s">
        <v>408</v>
      </c>
      <c r="M4">
        <v>1</v>
      </c>
      <c r="N4" t="s">
        <v>409</v>
      </c>
    </row>
    <row r="5" spans="1:14">
      <c r="A5" t="s">
        <v>410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411</v>
      </c>
      <c r="I5">
        <v>3</v>
      </c>
      <c r="J5" t="s">
        <v>412</v>
      </c>
      <c r="M5">
        <v>2</v>
      </c>
      <c r="N5" t="s">
        <v>413</v>
      </c>
    </row>
    <row r="6" spans="1:14">
      <c r="A6" t="s">
        <v>414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415</v>
      </c>
      <c r="I6">
        <v>4</v>
      </c>
      <c r="J6" t="s">
        <v>416</v>
      </c>
      <c r="M6">
        <v>3</v>
      </c>
      <c r="N6" t="s">
        <v>417</v>
      </c>
    </row>
    <row r="7" spans="1:14">
      <c r="A7" t="s">
        <v>401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418</v>
      </c>
      <c r="I7">
        <v>5</v>
      </c>
      <c r="J7" t="s">
        <v>419</v>
      </c>
      <c r="M7">
        <v>4</v>
      </c>
      <c r="N7" t="s">
        <v>420</v>
      </c>
    </row>
    <row r="8" spans="1:14">
      <c r="A8" t="s">
        <v>402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421</v>
      </c>
      <c r="I8">
        <v>6</v>
      </c>
      <c r="J8" t="s">
        <v>422</v>
      </c>
      <c r="M8">
        <v>5</v>
      </c>
      <c r="N8" t="s">
        <v>423</v>
      </c>
    </row>
    <row r="9" spans="1:14">
      <c r="A9" t="s">
        <v>424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425</v>
      </c>
      <c r="I9">
        <v>7</v>
      </c>
      <c r="J9" t="s">
        <v>426</v>
      </c>
      <c r="M9">
        <v>6</v>
      </c>
      <c r="N9" t="s">
        <v>427</v>
      </c>
    </row>
    <row r="10" spans="1:14">
      <c r="A10" t="s">
        <v>428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429</v>
      </c>
      <c r="I10">
        <v>8</v>
      </c>
      <c r="J10" t="s">
        <v>430</v>
      </c>
      <c r="M10">
        <v>7</v>
      </c>
      <c r="N10" t="s">
        <v>431</v>
      </c>
    </row>
    <row r="11" spans="1:14">
      <c r="A11" t="s">
        <v>432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433</v>
      </c>
      <c r="I11">
        <v>9</v>
      </c>
      <c r="J11" t="s">
        <v>434</v>
      </c>
      <c r="M11">
        <v>8</v>
      </c>
      <c r="N11" t="s">
        <v>435</v>
      </c>
    </row>
    <row r="12" spans="1:14">
      <c r="F12">
        <v>9</v>
      </c>
      <c r="G12" t="s">
        <v>436</v>
      </c>
      <c r="M12">
        <v>9</v>
      </c>
      <c r="N12" t="s">
        <v>437</v>
      </c>
    </row>
    <row r="13" spans="1:14">
      <c r="A13" t="str">
        <f>CONCATENATE(C3,C4,C5,C6,C7,C8,C9,C10,C11)</f>
        <v xml:space="preserve"> zero złotych 0/100 gr.</v>
      </c>
      <c r="M13">
        <v>10</v>
      </c>
      <c r="N13" t="s">
        <v>438</v>
      </c>
    </row>
    <row r="14" spans="1:14">
      <c r="M14">
        <v>11</v>
      </c>
      <c r="N14" t="s">
        <v>439</v>
      </c>
    </row>
    <row r="15" spans="1:14">
      <c r="M15">
        <v>12</v>
      </c>
      <c r="N15" t="s">
        <v>440</v>
      </c>
    </row>
    <row r="16" spans="1:14">
      <c r="M16">
        <v>13</v>
      </c>
      <c r="N16" t="s">
        <v>441</v>
      </c>
    </row>
    <row r="17" spans="13:14">
      <c r="M17">
        <v>14</v>
      </c>
      <c r="N17" t="s">
        <v>442</v>
      </c>
    </row>
    <row r="18" spans="13:14">
      <c r="M18">
        <v>15</v>
      </c>
      <c r="N18" t="s">
        <v>443</v>
      </c>
    </row>
    <row r="19" spans="13:14">
      <c r="M19">
        <v>16</v>
      </c>
      <c r="N19" t="s">
        <v>444</v>
      </c>
    </row>
    <row r="20" spans="13:14">
      <c r="M20">
        <v>17</v>
      </c>
      <c r="N20" t="s">
        <v>445</v>
      </c>
    </row>
    <row r="21" spans="13:14">
      <c r="M21">
        <v>18</v>
      </c>
      <c r="N21" t="s">
        <v>446</v>
      </c>
    </row>
    <row r="22" spans="13:14">
      <c r="M22">
        <v>19</v>
      </c>
      <c r="N22" t="s">
        <v>447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pageSetUpPr fitToPage="1"/>
  </sheetPr>
  <dimension ref="A1:B49"/>
  <sheetViews>
    <sheetView view="pageBreakPreview" zoomScaleNormal="55" zoomScaleSheetLayoutView="100" workbookViewId="0">
      <selection activeCell="A6" sqref="A6"/>
    </sheetView>
  </sheetViews>
  <sheetFormatPr defaultRowHeight="13.8"/>
  <cols>
    <col min="1" max="1" width="11.59765625" customWidth="1"/>
    <col min="2" max="2" width="84" customWidth="1"/>
  </cols>
  <sheetData>
    <row r="1" spans="1:2">
      <c r="A1" s="1"/>
      <c r="B1" s="1"/>
    </row>
    <row r="2" spans="1:2" ht="17.399999999999999">
      <c r="A2" s="634" t="s">
        <v>469</v>
      </c>
      <c r="B2" s="634"/>
    </row>
    <row r="3" spans="1:2">
      <c r="A3" s="1"/>
      <c r="B3" s="1"/>
    </row>
    <row r="4" spans="1:2">
      <c r="A4" s="156" t="s">
        <v>330</v>
      </c>
      <c r="B4" s="134" t="e">
        <f>'5 Uwagi organizacyjne'!$C$6&amp;" "&amp;'5 Uwagi organizacyjne'!$E$6</f>
        <v>#NUM!</v>
      </c>
    </row>
    <row r="5" spans="1:2">
      <c r="A5" s="334" t="s">
        <v>311</v>
      </c>
      <c r="B5" s="334" t="s">
        <v>313</v>
      </c>
    </row>
    <row r="6" spans="1:2" ht="75" customHeight="1">
      <c r="A6" s="336"/>
      <c r="B6" s="335"/>
    </row>
    <row r="7" spans="1:2" ht="75" customHeight="1">
      <c r="A7" s="336"/>
      <c r="B7" s="335"/>
    </row>
    <row r="8" spans="1:2" ht="75" customHeight="1">
      <c r="A8" s="336"/>
      <c r="B8" s="335"/>
    </row>
    <row r="9" spans="1:2" ht="75" customHeight="1">
      <c r="A9" s="336"/>
      <c r="B9" s="335"/>
    </row>
    <row r="10" spans="1:2" ht="75" customHeight="1">
      <c r="A10" s="336"/>
      <c r="B10" s="335"/>
    </row>
    <row r="11" spans="1:2" ht="75" customHeight="1">
      <c r="A11" s="336"/>
      <c r="B11" s="335"/>
    </row>
    <row r="12" spans="1:2" ht="75" customHeight="1">
      <c r="A12" s="336"/>
      <c r="B12" s="335"/>
    </row>
    <row r="13" spans="1:2" ht="75" customHeight="1">
      <c r="A13" s="336"/>
      <c r="B13" s="335"/>
    </row>
    <row r="14" spans="1:2" ht="75" customHeight="1">
      <c r="A14" s="336"/>
      <c r="B14" s="335"/>
    </row>
    <row r="15" spans="1:2" ht="75" customHeight="1">
      <c r="A15" s="336"/>
      <c r="B15" s="335"/>
    </row>
    <row r="16" spans="1:2">
      <c r="A16" s="1"/>
      <c r="B16" s="133"/>
    </row>
    <row r="17" spans="1:2">
      <c r="A17" s="1"/>
      <c r="B17" s="133"/>
    </row>
    <row r="18" spans="1:2">
      <c r="A18" s="1"/>
      <c r="B18" s="133"/>
    </row>
    <row r="19" spans="1:2" ht="17.399999999999999">
      <c r="A19" s="634" t="s">
        <v>469</v>
      </c>
      <c r="B19" s="634"/>
    </row>
    <row r="20" spans="1:2">
      <c r="A20" s="1"/>
      <c r="B20" s="133"/>
    </row>
    <row r="21" spans="1:2">
      <c r="A21" s="156" t="s">
        <v>330</v>
      </c>
      <c r="B21" s="338" t="e">
        <f>'5 Uwagi organizacyjne'!$C$6&amp;" "&amp;'5 Uwagi organizacyjne'!$E$6</f>
        <v>#NUM!</v>
      </c>
    </row>
    <row r="22" spans="1:2">
      <c r="A22" s="334" t="s">
        <v>311</v>
      </c>
      <c r="B22" s="334" t="s">
        <v>313</v>
      </c>
    </row>
    <row r="23" spans="1:2" ht="75" customHeight="1">
      <c r="A23" s="336"/>
      <c r="B23" s="335"/>
    </row>
    <row r="24" spans="1:2" ht="75" customHeight="1">
      <c r="A24" s="336"/>
      <c r="B24" s="335"/>
    </row>
    <row r="25" spans="1:2" ht="75" customHeight="1">
      <c r="A25" s="336"/>
      <c r="B25" s="335"/>
    </row>
    <row r="26" spans="1:2" ht="75" customHeight="1">
      <c r="A26" s="336"/>
      <c r="B26" s="335"/>
    </row>
    <row r="27" spans="1:2" ht="75" customHeight="1">
      <c r="A27" s="336"/>
      <c r="B27" s="335"/>
    </row>
    <row r="28" spans="1:2" ht="75" customHeight="1">
      <c r="A28" s="336"/>
      <c r="B28" s="335"/>
    </row>
    <row r="29" spans="1:2" ht="75" customHeight="1">
      <c r="A29" s="336"/>
      <c r="B29" s="335"/>
    </row>
    <row r="30" spans="1:2" ht="75" customHeight="1">
      <c r="A30" s="336"/>
      <c r="B30" s="335"/>
    </row>
    <row r="31" spans="1:2" ht="75" customHeight="1">
      <c r="A31" s="336"/>
      <c r="B31" s="335"/>
    </row>
    <row r="32" spans="1:2" ht="75" customHeight="1">
      <c r="A32" s="336"/>
      <c r="B32" s="335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 ht="17.399999999999999">
      <c r="A36" s="634" t="s">
        <v>469</v>
      </c>
      <c r="B36" s="634"/>
    </row>
    <row r="37" spans="1:2">
      <c r="A37" s="1"/>
      <c r="B37" s="1"/>
    </row>
    <row r="38" spans="1:2">
      <c r="A38" s="156" t="s">
        <v>330</v>
      </c>
      <c r="B38" s="338" t="e">
        <f>'5 Uwagi organizacyjne'!$C$6&amp;" "&amp;'5 Uwagi organizacyjne'!$E$6</f>
        <v>#NUM!</v>
      </c>
    </row>
    <row r="39" spans="1:2">
      <c r="A39" s="334" t="s">
        <v>311</v>
      </c>
      <c r="B39" s="334" t="s">
        <v>313</v>
      </c>
    </row>
    <row r="40" spans="1:2" ht="75" customHeight="1">
      <c r="A40" s="336"/>
      <c r="B40" s="335"/>
    </row>
    <row r="41" spans="1:2" ht="75" customHeight="1">
      <c r="A41" s="336"/>
      <c r="B41" s="335"/>
    </row>
    <row r="42" spans="1:2" ht="75" customHeight="1">
      <c r="A42" s="336"/>
      <c r="B42" s="335"/>
    </row>
    <row r="43" spans="1:2" ht="75" customHeight="1">
      <c r="A43" s="336"/>
      <c r="B43" s="335"/>
    </row>
    <row r="44" spans="1:2" ht="75" customHeight="1">
      <c r="A44" s="336"/>
      <c r="B44" s="335"/>
    </row>
    <row r="45" spans="1:2" ht="75" customHeight="1">
      <c r="A45" s="336"/>
      <c r="B45" s="335"/>
    </row>
    <row r="46" spans="1:2" ht="75" customHeight="1">
      <c r="A46" s="336"/>
      <c r="B46" s="335"/>
    </row>
    <row r="47" spans="1:2" ht="75" customHeight="1">
      <c r="A47" s="336"/>
      <c r="B47" s="335"/>
    </row>
    <row r="48" spans="1:2" ht="75" customHeight="1">
      <c r="A48" s="336"/>
      <c r="B48" s="335"/>
    </row>
    <row r="49" spans="1:2" ht="75" customHeight="1">
      <c r="A49" s="336"/>
      <c r="B49" s="335"/>
    </row>
  </sheetData>
  <mergeCells count="3">
    <mergeCell ref="A19:B19"/>
    <mergeCell ref="A36:B36"/>
    <mergeCell ref="A2:B2"/>
  </mergeCells>
  <pageMargins left="0.7" right="0.7" top="0.75" bottom="0.75" header="0.3" footer="0.3"/>
  <pageSetup paperSize="9" scale="84" fitToHeight="0" orientation="portrait" r:id="rId1"/>
  <rowBreaks count="2" manualBreakCount="2">
    <brk id="17" max="11" man="1"/>
    <brk id="3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>
    <pageSetUpPr fitToPage="1"/>
  </sheetPr>
  <dimension ref="A1:D113"/>
  <sheetViews>
    <sheetView view="pageBreakPreview" zoomScaleNormal="55" zoomScaleSheetLayoutView="100" workbookViewId="0">
      <selection activeCell="A6" sqref="A6"/>
    </sheetView>
  </sheetViews>
  <sheetFormatPr defaultRowHeight="13.8"/>
  <cols>
    <col min="1" max="1" width="11.59765625" customWidth="1"/>
    <col min="2" max="2" width="14.09765625" customWidth="1"/>
    <col min="3" max="3" width="58" customWidth="1"/>
    <col min="4" max="4" width="10" customWidth="1"/>
  </cols>
  <sheetData>
    <row r="1" spans="1:4">
      <c r="A1" s="1"/>
      <c r="B1" s="1"/>
      <c r="C1" s="1"/>
      <c r="D1" s="1"/>
    </row>
    <row r="2" spans="1:4" ht="17.399999999999999">
      <c r="A2" s="634" t="s">
        <v>468</v>
      </c>
      <c r="B2" s="634"/>
      <c r="C2" s="634"/>
      <c r="D2" s="634"/>
    </row>
    <row r="3" spans="1:4">
      <c r="A3" s="1"/>
      <c r="B3" s="1"/>
      <c r="C3" s="1"/>
      <c r="D3" s="1"/>
    </row>
    <row r="4" spans="1:4">
      <c r="A4" s="156" t="s">
        <v>330</v>
      </c>
      <c r="B4" s="1" t="e">
        <f>'5 Uwagi organizacyjne'!$C$6&amp;" "&amp;'5 Uwagi organizacyjne'!$E$6</f>
        <v>#NUM!</v>
      </c>
      <c r="C4" s="1"/>
      <c r="D4" s="1"/>
    </row>
    <row r="5" spans="1:4">
      <c r="A5" s="334" t="s">
        <v>311</v>
      </c>
      <c r="B5" s="334" t="s">
        <v>312</v>
      </c>
      <c r="C5" s="334" t="s">
        <v>313</v>
      </c>
      <c r="D5" s="334" t="s">
        <v>153</v>
      </c>
    </row>
    <row r="6" spans="1:4" ht="75" customHeight="1">
      <c r="A6" s="336"/>
      <c r="B6" s="339"/>
      <c r="C6" s="340"/>
      <c r="D6" s="340"/>
    </row>
    <row r="7" spans="1:4" ht="75" customHeight="1">
      <c r="A7" s="336"/>
      <c r="B7" s="339"/>
      <c r="C7" s="340"/>
      <c r="D7" s="340"/>
    </row>
    <row r="8" spans="1:4" ht="75" customHeight="1">
      <c r="A8" s="336"/>
      <c r="B8" s="339"/>
      <c r="C8" s="340"/>
      <c r="D8" s="340"/>
    </row>
    <row r="9" spans="1:4" ht="75" customHeight="1">
      <c r="A9" s="336"/>
      <c r="B9" s="339"/>
      <c r="C9" s="340"/>
      <c r="D9" s="340"/>
    </row>
    <row r="10" spans="1:4" ht="75" customHeight="1">
      <c r="A10" s="336"/>
      <c r="B10" s="339"/>
      <c r="C10" s="340"/>
      <c r="D10" s="340"/>
    </row>
    <row r="11" spans="1:4" ht="75" customHeight="1">
      <c r="A11" s="336"/>
      <c r="B11" s="339"/>
      <c r="C11" s="340"/>
      <c r="D11" s="340"/>
    </row>
    <row r="12" spans="1:4" ht="75" customHeight="1">
      <c r="A12" s="336"/>
      <c r="B12" s="339"/>
      <c r="C12" s="340"/>
      <c r="D12" s="340"/>
    </row>
    <row r="13" spans="1:4" ht="75" customHeight="1">
      <c r="A13" s="336"/>
      <c r="B13" s="339"/>
      <c r="C13" s="340"/>
      <c r="D13" s="340"/>
    </row>
    <row r="14" spans="1:4" ht="75" customHeight="1">
      <c r="A14" s="336"/>
      <c r="B14" s="339"/>
      <c r="C14" s="340"/>
      <c r="D14" s="340"/>
    </row>
    <row r="15" spans="1:4" ht="75" customHeight="1">
      <c r="A15" s="336"/>
      <c r="B15" s="339"/>
      <c r="C15" s="340"/>
      <c r="D15" s="340"/>
    </row>
    <row r="16" spans="1:4">
      <c r="A16" s="1"/>
      <c r="B16" s="133"/>
      <c r="C16" s="133"/>
      <c r="D16" s="133"/>
    </row>
    <row r="17" spans="1:4">
      <c r="A17" s="1"/>
      <c r="B17" s="133"/>
      <c r="C17" s="133"/>
      <c r="D17" s="133"/>
    </row>
    <row r="18" spans="1:4" ht="17.399999999999999">
      <c r="A18" s="634" t="s">
        <v>468</v>
      </c>
      <c r="B18" s="634"/>
      <c r="C18" s="634"/>
      <c r="D18" s="634"/>
    </row>
    <row r="19" spans="1:4">
      <c r="A19" s="1"/>
      <c r="B19" s="133"/>
      <c r="C19" s="133"/>
      <c r="D19" s="133"/>
    </row>
    <row r="20" spans="1:4">
      <c r="A20" s="156" t="s">
        <v>330</v>
      </c>
      <c r="B20" s="1" t="e">
        <f>'5 Uwagi organizacyjne'!$C$6&amp;" "&amp;'5 Uwagi organizacyjne'!$E$6</f>
        <v>#NUM!</v>
      </c>
      <c r="C20" s="133"/>
      <c r="D20" s="133"/>
    </row>
    <row r="21" spans="1:4">
      <c r="A21" s="334" t="s">
        <v>311</v>
      </c>
      <c r="B21" s="334" t="s">
        <v>312</v>
      </c>
      <c r="C21" s="334" t="s">
        <v>313</v>
      </c>
      <c r="D21" s="334" t="s">
        <v>153</v>
      </c>
    </row>
    <row r="22" spans="1:4" ht="75" customHeight="1">
      <c r="A22" s="336"/>
      <c r="B22" s="339"/>
      <c r="C22" s="340"/>
      <c r="D22" s="340"/>
    </row>
    <row r="23" spans="1:4" ht="75" customHeight="1">
      <c r="A23" s="336"/>
      <c r="B23" s="339"/>
      <c r="C23" s="340"/>
      <c r="D23" s="340"/>
    </row>
    <row r="24" spans="1:4" ht="75" customHeight="1">
      <c r="A24" s="336"/>
      <c r="B24" s="339"/>
      <c r="C24" s="340"/>
      <c r="D24" s="340"/>
    </row>
    <row r="25" spans="1:4" ht="75" customHeight="1">
      <c r="A25" s="336"/>
      <c r="B25" s="339"/>
      <c r="C25" s="340"/>
      <c r="D25" s="340"/>
    </row>
    <row r="26" spans="1:4" ht="75" customHeight="1">
      <c r="A26" s="336"/>
      <c r="B26" s="339"/>
      <c r="C26" s="340"/>
      <c r="D26" s="340"/>
    </row>
    <row r="27" spans="1:4" ht="75" customHeight="1">
      <c r="A27" s="336"/>
      <c r="B27" s="339"/>
      <c r="C27" s="340"/>
      <c r="D27" s="340"/>
    </row>
    <row r="28" spans="1:4" ht="75" customHeight="1">
      <c r="A28" s="336"/>
      <c r="B28" s="339"/>
      <c r="C28" s="340"/>
      <c r="D28" s="340"/>
    </row>
    <row r="29" spans="1:4" ht="75" customHeight="1">
      <c r="A29" s="336"/>
      <c r="B29" s="339"/>
      <c r="C29" s="340"/>
      <c r="D29" s="340"/>
    </row>
    <row r="30" spans="1:4" ht="75" customHeight="1">
      <c r="A30" s="336"/>
      <c r="B30" s="339"/>
      <c r="C30" s="340"/>
      <c r="D30" s="340"/>
    </row>
    <row r="31" spans="1:4" ht="75" customHeight="1">
      <c r="A31" s="336"/>
      <c r="B31" s="339"/>
      <c r="C31" s="340"/>
      <c r="D31" s="340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 ht="17.399999999999999">
      <c r="A34" s="634" t="s">
        <v>468</v>
      </c>
      <c r="B34" s="634"/>
      <c r="C34" s="634"/>
      <c r="D34" s="634"/>
    </row>
    <row r="35" spans="1:4">
      <c r="A35" s="1"/>
      <c r="B35" s="1"/>
      <c r="C35" s="1"/>
      <c r="D35" s="1"/>
    </row>
    <row r="36" spans="1:4">
      <c r="A36" s="156" t="s">
        <v>330</v>
      </c>
      <c r="B36" s="1" t="e">
        <f>'5 Uwagi organizacyjne'!$C$6&amp;" "&amp;'5 Uwagi organizacyjne'!$E$6</f>
        <v>#NUM!</v>
      </c>
      <c r="C36" s="1"/>
      <c r="D36" s="1"/>
    </row>
    <row r="37" spans="1:4">
      <c r="A37" s="334" t="s">
        <v>311</v>
      </c>
      <c r="B37" s="334" t="s">
        <v>312</v>
      </c>
      <c r="C37" s="334" t="s">
        <v>313</v>
      </c>
      <c r="D37" s="334" t="s">
        <v>153</v>
      </c>
    </row>
    <row r="38" spans="1:4" ht="75" customHeight="1">
      <c r="A38" s="336"/>
      <c r="B38" s="339"/>
      <c r="C38" s="340"/>
      <c r="D38" s="340"/>
    </row>
    <row r="39" spans="1:4" ht="75" customHeight="1">
      <c r="A39" s="336"/>
      <c r="B39" s="339"/>
      <c r="C39" s="340"/>
      <c r="D39" s="340"/>
    </row>
    <row r="40" spans="1:4" ht="75" customHeight="1">
      <c r="A40" s="336"/>
      <c r="B40" s="339"/>
      <c r="C40" s="340"/>
      <c r="D40" s="340"/>
    </row>
    <row r="41" spans="1:4" ht="75" customHeight="1">
      <c r="A41" s="336"/>
      <c r="B41" s="339"/>
      <c r="C41" s="340"/>
      <c r="D41" s="340"/>
    </row>
    <row r="42" spans="1:4" ht="75" customHeight="1">
      <c r="A42" s="336"/>
      <c r="B42" s="339"/>
      <c r="C42" s="340"/>
      <c r="D42" s="340"/>
    </row>
    <row r="43" spans="1:4" ht="75" customHeight="1">
      <c r="A43" s="336"/>
      <c r="B43" s="339"/>
      <c r="C43" s="340"/>
      <c r="D43" s="340"/>
    </row>
    <row r="44" spans="1:4" ht="75" customHeight="1">
      <c r="A44" s="336"/>
      <c r="B44" s="339"/>
      <c r="C44" s="340"/>
      <c r="D44" s="340"/>
    </row>
    <row r="45" spans="1:4" ht="75" customHeight="1">
      <c r="A45" s="336"/>
      <c r="B45" s="339"/>
      <c r="C45" s="340"/>
      <c r="D45" s="340"/>
    </row>
    <row r="46" spans="1:4" ht="75" customHeight="1">
      <c r="A46" s="336"/>
      <c r="B46" s="339"/>
      <c r="C46" s="340"/>
      <c r="D46" s="340"/>
    </row>
    <row r="47" spans="1:4" ht="75" customHeight="1">
      <c r="A47" s="336"/>
      <c r="B47" s="339"/>
      <c r="C47" s="340"/>
      <c r="D47" s="340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 ht="17.399999999999999">
      <c r="A50" s="634" t="s">
        <v>468</v>
      </c>
      <c r="B50" s="634"/>
      <c r="C50" s="634"/>
      <c r="D50" s="634"/>
    </row>
    <row r="51" spans="1:4">
      <c r="A51" s="1"/>
      <c r="B51" s="1"/>
      <c r="C51" s="1"/>
      <c r="D51" s="1"/>
    </row>
    <row r="52" spans="1:4">
      <c r="A52" s="156" t="s">
        <v>330</v>
      </c>
      <c r="B52" s="1" t="e">
        <f>'5 Uwagi organizacyjne'!$C$6&amp;" "&amp;'5 Uwagi organizacyjne'!$E$6</f>
        <v>#NUM!</v>
      </c>
      <c r="C52" s="1"/>
      <c r="D52" s="1"/>
    </row>
    <row r="53" spans="1:4">
      <c r="A53" s="334" t="s">
        <v>311</v>
      </c>
      <c r="B53" s="334" t="s">
        <v>312</v>
      </c>
      <c r="C53" s="334" t="s">
        <v>313</v>
      </c>
      <c r="D53" s="334" t="s">
        <v>153</v>
      </c>
    </row>
    <row r="54" spans="1:4" ht="75" customHeight="1">
      <c r="A54" s="336"/>
      <c r="B54" s="339"/>
      <c r="C54" s="340"/>
      <c r="D54" s="340"/>
    </row>
    <row r="55" spans="1:4" ht="75" customHeight="1">
      <c r="A55" s="336"/>
      <c r="B55" s="339"/>
      <c r="C55" s="340"/>
      <c r="D55" s="340"/>
    </row>
    <row r="56" spans="1:4" ht="75" customHeight="1">
      <c r="A56" s="336"/>
      <c r="B56" s="339"/>
      <c r="C56" s="340"/>
      <c r="D56" s="340"/>
    </row>
    <row r="57" spans="1:4" ht="75" customHeight="1">
      <c r="A57" s="336"/>
      <c r="B57" s="339"/>
      <c r="C57" s="340"/>
      <c r="D57" s="340"/>
    </row>
    <row r="58" spans="1:4" ht="75" customHeight="1">
      <c r="A58" s="336"/>
      <c r="B58" s="339"/>
      <c r="C58" s="340"/>
      <c r="D58" s="340"/>
    </row>
    <row r="59" spans="1:4" ht="75" customHeight="1">
      <c r="A59" s="336"/>
      <c r="B59" s="339"/>
      <c r="C59" s="340"/>
      <c r="D59" s="340"/>
    </row>
    <row r="60" spans="1:4" ht="75" customHeight="1">
      <c r="A60" s="336"/>
      <c r="B60" s="339"/>
      <c r="C60" s="340"/>
      <c r="D60" s="340"/>
    </row>
    <row r="61" spans="1:4" ht="75" customHeight="1">
      <c r="A61" s="336"/>
      <c r="B61" s="339"/>
      <c r="C61" s="340"/>
      <c r="D61" s="340"/>
    </row>
    <row r="62" spans="1:4" ht="75" customHeight="1">
      <c r="A62" s="336"/>
      <c r="B62" s="339"/>
      <c r="C62" s="340"/>
      <c r="D62" s="340"/>
    </row>
    <row r="63" spans="1:4" ht="75" customHeight="1">
      <c r="A63" s="336"/>
      <c r="B63" s="339"/>
      <c r="C63" s="340"/>
      <c r="D63" s="340"/>
    </row>
    <row r="64" spans="1:4">
      <c r="A64" s="1"/>
      <c r="B64" s="133"/>
      <c r="C64" s="133"/>
      <c r="D64" s="133"/>
    </row>
    <row r="65" spans="1:4">
      <c r="A65" s="1"/>
      <c r="B65" s="133"/>
      <c r="C65" s="133"/>
      <c r="D65" s="133"/>
    </row>
    <row r="66" spans="1:4" ht="17.399999999999999">
      <c r="A66" s="634" t="s">
        <v>468</v>
      </c>
      <c r="B66" s="634"/>
      <c r="C66" s="634"/>
      <c r="D66" s="634"/>
    </row>
    <row r="67" spans="1:4">
      <c r="A67" s="1"/>
      <c r="B67" s="1"/>
      <c r="C67" s="1"/>
      <c r="D67" s="1"/>
    </row>
    <row r="68" spans="1:4">
      <c r="A68" s="156" t="s">
        <v>330</v>
      </c>
      <c r="B68" s="1" t="e">
        <f>'5 Uwagi organizacyjne'!$C$6&amp;" "&amp;'5 Uwagi organizacyjne'!$E$6</f>
        <v>#NUM!</v>
      </c>
      <c r="C68" s="1"/>
      <c r="D68" s="1"/>
    </row>
    <row r="69" spans="1:4">
      <c r="A69" s="334" t="s">
        <v>311</v>
      </c>
      <c r="B69" s="334" t="s">
        <v>312</v>
      </c>
      <c r="C69" s="334" t="s">
        <v>313</v>
      </c>
      <c r="D69" s="334" t="s">
        <v>153</v>
      </c>
    </row>
    <row r="70" spans="1:4" ht="75" customHeight="1">
      <c r="A70" s="336"/>
      <c r="B70" s="339"/>
      <c r="C70" s="340"/>
      <c r="D70" s="340"/>
    </row>
    <row r="71" spans="1:4" ht="75" customHeight="1">
      <c r="A71" s="336"/>
      <c r="B71" s="339"/>
      <c r="C71" s="340"/>
      <c r="D71" s="340"/>
    </row>
    <row r="72" spans="1:4" ht="75" customHeight="1">
      <c r="A72" s="336"/>
      <c r="B72" s="339"/>
      <c r="C72" s="340"/>
      <c r="D72" s="340"/>
    </row>
    <row r="73" spans="1:4" ht="75" customHeight="1">
      <c r="A73" s="336"/>
      <c r="B73" s="339"/>
      <c r="C73" s="340"/>
      <c r="D73" s="340"/>
    </row>
    <row r="74" spans="1:4" ht="75" customHeight="1">
      <c r="A74" s="336"/>
      <c r="B74" s="339"/>
      <c r="C74" s="340"/>
      <c r="D74" s="340"/>
    </row>
    <row r="75" spans="1:4" ht="75" customHeight="1">
      <c r="A75" s="336"/>
      <c r="B75" s="339"/>
      <c r="C75" s="340"/>
      <c r="D75" s="340"/>
    </row>
    <row r="76" spans="1:4" ht="75" customHeight="1">
      <c r="A76" s="336"/>
      <c r="B76" s="339"/>
      <c r="C76" s="340"/>
      <c r="D76" s="340"/>
    </row>
    <row r="77" spans="1:4" ht="75" customHeight="1">
      <c r="A77" s="336"/>
      <c r="B77" s="339"/>
      <c r="C77" s="340"/>
      <c r="D77" s="340"/>
    </row>
    <row r="78" spans="1:4" ht="75" customHeight="1">
      <c r="A78" s="336"/>
      <c r="B78" s="339"/>
      <c r="C78" s="340"/>
      <c r="D78" s="340"/>
    </row>
    <row r="79" spans="1:4" ht="75" customHeight="1">
      <c r="A79" s="336"/>
      <c r="B79" s="339"/>
      <c r="C79" s="340"/>
      <c r="D79" s="340"/>
    </row>
    <row r="80" spans="1:4">
      <c r="A80" s="1"/>
      <c r="B80" s="133"/>
      <c r="C80" s="133"/>
      <c r="D80" s="133"/>
    </row>
    <row r="81" spans="1:4">
      <c r="A81" s="1"/>
      <c r="B81" s="133"/>
      <c r="C81" s="133"/>
      <c r="D81" s="133"/>
    </row>
    <row r="82" spans="1:4" ht="17.399999999999999">
      <c r="A82" s="634" t="s">
        <v>468</v>
      </c>
      <c r="B82" s="634"/>
      <c r="C82" s="634"/>
      <c r="D82" s="634"/>
    </row>
    <row r="83" spans="1:4">
      <c r="A83" s="1"/>
      <c r="B83" s="1"/>
      <c r="C83" s="1"/>
      <c r="D83" s="1"/>
    </row>
    <row r="84" spans="1:4">
      <c r="A84" s="156" t="s">
        <v>330</v>
      </c>
      <c r="B84" s="1" t="e">
        <f>'5 Uwagi organizacyjne'!$C$6&amp;" "&amp;'5 Uwagi organizacyjne'!$E$6</f>
        <v>#NUM!</v>
      </c>
      <c r="C84" s="1"/>
      <c r="D84" s="1"/>
    </row>
    <row r="85" spans="1:4">
      <c r="A85" s="334" t="s">
        <v>311</v>
      </c>
      <c r="B85" s="334" t="s">
        <v>312</v>
      </c>
      <c r="C85" s="334" t="s">
        <v>313</v>
      </c>
      <c r="D85" s="334" t="s">
        <v>153</v>
      </c>
    </row>
    <row r="86" spans="1:4" ht="75" customHeight="1">
      <c r="A86" s="336"/>
      <c r="B86" s="339"/>
      <c r="C86" s="340"/>
      <c r="D86" s="340"/>
    </row>
    <row r="87" spans="1:4" ht="75" customHeight="1">
      <c r="A87" s="336"/>
      <c r="B87" s="339"/>
      <c r="C87" s="340"/>
      <c r="D87" s="340"/>
    </row>
    <row r="88" spans="1:4" ht="75" customHeight="1">
      <c r="A88" s="336"/>
      <c r="B88" s="339"/>
      <c r="C88" s="340"/>
      <c r="D88" s="340"/>
    </row>
    <row r="89" spans="1:4" ht="75" customHeight="1">
      <c r="A89" s="336"/>
      <c r="B89" s="339"/>
      <c r="C89" s="340"/>
      <c r="D89" s="340"/>
    </row>
    <row r="90" spans="1:4" ht="75" customHeight="1">
      <c r="A90" s="336"/>
      <c r="B90" s="339"/>
      <c r="C90" s="340"/>
      <c r="D90" s="340"/>
    </row>
    <row r="91" spans="1:4" ht="75" customHeight="1">
      <c r="A91" s="336"/>
      <c r="B91" s="339"/>
      <c r="C91" s="340"/>
      <c r="D91" s="340"/>
    </row>
    <row r="92" spans="1:4" ht="75" customHeight="1">
      <c r="A92" s="336"/>
      <c r="B92" s="339"/>
      <c r="C92" s="340"/>
      <c r="D92" s="340"/>
    </row>
    <row r="93" spans="1:4" ht="75" customHeight="1">
      <c r="A93" s="336"/>
      <c r="B93" s="339"/>
      <c r="C93" s="340"/>
      <c r="D93" s="340"/>
    </row>
    <row r="94" spans="1:4" ht="75" customHeight="1">
      <c r="A94" s="336"/>
      <c r="B94" s="339"/>
      <c r="C94" s="340"/>
      <c r="D94" s="340"/>
    </row>
    <row r="95" spans="1:4" ht="75" customHeight="1">
      <c r="A95" s="336"/>
      <c r="B95" s="339"/>
      <c r="C95" s="340"/>
      <c r="D95" s="340"/>
    </row>
    <row r="96" spans="1:4">
      <c r="A96" s="1"/>
      <c r="B96" s="133"/>
      <c r="C96" s="133"/>
      <c r="D96" s="133"/>
    </row>
    <row r="97" spans="1:4">
      <c r="A97" s="1"/>
      <c r="B97" s="133"/>
      <c r="C97" s="133"/>
      <c r="D97" s="133"/>
    </row>
    <row r="98" spans="1:4" ht="17.399999999999999">
      <c r="A98" s="634" t="s">
        <v>468</v>
      </c>
      <c r="B98" s="634"/>
      <c r="C98" s="634"/>
      <c r="D98" s="634"/>
    </row>
    <row r="99" spans="1:4">
      <c r="A99" s="1"/>
      <c r="B99" s="1"/>
      <c r="C99" s="1"/>
      <c r="D99" s="1"/>
    </row>
    <row r="100" spans="1:4">
      <c r="A100" s="156" t="s">
        <v>330</v>
      </c>
      <c r="B100" s="1" t="e">
        <f>'5 Uwagi organizacyjne'!$C$6&amp;" "&amp;'5 Uwagi organizacyjne'!$E$6</f>
        <v>#NUM!</v>
      </c>
      <c r="C100" s="1"/>
      <c r="D100" s="1"/>
    </row>
    <row r="101" spans="1:4">
      <c r="A101" s="334" t="s">
        <v>311</v>
      </c>
      <c r="B101" s="334" t="s">
        <v>312</v>
      </c>
      <c r="C101" s="334" t="s">
        <v>313</v>
      </c>
      <c r="D101" s="334" t="s">
        <v>153</v>
      </c>
    </row>
    <row r="102" spans="1:4" ht="75" customHeight="1">
      <c r="A102" s="336"/>
      <c r="B102" s="339"/>
      <c r="C102" s="340"/>
      <c r="D102" s="340"/>
    </row>
    <row r="103" spans="1:4" ht="75" customHeight="1">
      <c r="A103" s="336"/>
      <c r="B103" s="339"/>
      <c r="C103" s="340"/>
      <c r="D103" s="340"/>
    </row>
    <row r="104" spans="1:4" ht="75" customHeight="1">
      <c r="A104" s="336"/>
      <c r="B104" s="339"/>
      <c r="C104" s="340"/>
      <c r="D104" s="340"/>
    </row>
    <row r="105" spans="1:4" ht="75" customHeight="1">
      <c r="A105" s="336"/>
      <c r="B105" s="339"/>
      <c r="C105" s="340"/>
      <c r="D105" s="340"/>
    </row>
    <row r="106" spans="1:4" ht="75" customHeight="1">
      <c r="A106" s="336"/>
      <c r="B106" s="339"/>
      <c r="C106" s="340"/>
      <c r="D106" s="340"/>
    </row>
    <row r="107" spans="1:4" ht="75" customHeight="1">
      <c r="A107" s="336"/>
      <c r="B107" s="339"/>
      <c r="C107" s="340"/>
      <c r="D107" s="340"/>
    </row>
    <row r="108" spans="1:4" ht="75" customHeight="1">
      <c r="A108" s="336"/>
      <c r="B108" s="339"/>
      <c r="C108" s="340"/>
      <c r="D108" s="340"/>
    </row>
    <row r="109" spans="1:4" ht="75" customHeight="1">
      <c r="A109" s="336"/>
      <c r="B109" s="339"/>
      <c r="C109" s="340"/>
      <c r="D109" s="340"/>
    </row>
    <row r="110" spans="1:4" ht="75" customHeight="1">
      <c r="A110" s="336"/>
      <c r="B110" s="339"/>
      <c r="C110" s="340"/>
      <c r="D110" s="340"/>
    </row>
    <row r="111" spans="1:4" ht="75" customHeight="1">
      <c r="A111" s="336"/>
      <c r="B111" s="339"/>
      <c r="C111" s="340"/>
      <c r="D111" s="340"/>
    </row>
    <row r="112" spans="1:4">
      <c r="A112" s="1"/>
      <c r="B112" s="133"/>
      <c r="C112" s="133"/>
      <c r="D112" s="133"/>
    </row>
    <row r="113" spans="1:4">
      <c r="A113" s="1"/>
      <c r="B113" s="133"/>
      <c r="C113" s="133"/>
      <c r="D113" s="133"/>
    </row>
  </sheetData>
  <mergeCells count="7">
    <mergeCell ref="A98:D98"/>
    <mergeCell ref="A82:D82"/>
    <mergeCell ref="A66:D66"/>
    <mergeCell ref="A50:D50"/>
    <mergeCell ref="A2:D2"/>
    <mergeCell ref="A18:D18"/>
    <mergeCell ref="A34:D34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rowBreaks count="6" manualBreakCount="6">
    <brk id="16" max="4" man="1"/>
    <brk id="32" max="4" man="1"/>
    <brk id="48" max="4" man="1"/>
    <brk id="64" max="4" man="1"/>
    <brk id="80" max="4" man="1"/>
    <brk id="9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K132"/>
  <sheetViews>
    <sheetView view="pageBreakPreview" zoomScale="115" zoomScaleNormal="55" zoomScaleSheetLayoutView="115" workbookViewId="0">
      <selection activeCell="L12" sqref="L12"/>
    </sheetView>
  </sheetViews>
  <sheetFormatPr defaultColWidth="9" defaultRowHeight="13.8"/>
  <cols>
    <col min="1" max="10" width="9" style="153"/>
    <col min="11" max="11" width="3.09765625" style="153" customWidth="1"/>
    <col min="12" max="16384" width="9" style="153"/>
  </cols>
  <sheetData>
    <row r="1" spans="1:11">
      <c r="A1" s="217" t="s">
        <v>330</v>
      </c>
      <c r="B1" s="218" t="e">
        <f>'5 Uwagi organizacyjne'!$C$6&amp;" "&amp;'5 Uwagi organizacyjne'!$E$6</f>
        <v>#NUM!</v>
      </c>
      <c r="C1" s="219"/>
      <c r="D1" s="152"/>
      <c r="E1" s="152"/>
      <c r="F1" s="152"/>
      <c r="G1" s="152"/>
      <c r="H1" s="152"/>
      <c r="I1" s="152"/>
      <c r="J1" s="152"/>
      <c r="K1" s="152"/>
    </row>
    <row r="2" spans="1:1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1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  <row r="53" spans="1:1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</row>
    <row r="54" spans="1:1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</row>
    <row r="55" spans="1:1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</row>
    <row r="57" spans="1:1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</row>
    <row r="58" spans="1:1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</row>
    <row r="59" spans="1:1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</row>
    <row r="60" spans="1:1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</row>
    <row r="61" spans="1:1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</row>
    <row r="64" spans="1:1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</row>
    <row r="65" spans="1:1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</row>
    <row r="66" spans="1:1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</row>
    <row r="67" spans="1:1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</row>
    <row r="68" spans="1:1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</row>
    <row r="69" spans="1:1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1:1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1:1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</row>
    <row r="73" spans="1:1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1:1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1:1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1:1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1:1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1:1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1:1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1:1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1:1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</row>
    <row r="85" spans="1:11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1:11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1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</row>
    <row r="88" spans="1:11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</row>
    <row r="89" spans="1:1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</row>
    <row r="90" spans="1:1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1:1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</row>
    <row r="92" spans="1:11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</row>
    <row r="93" spans="1:11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</row>
    <row r="94" spans="1:1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</row>
    <row r="95" spans="1:11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</row>
    <row r="96" spans="1:11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</row>
    <row r="97" spans="1:1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</row>
    <row r="98" spans="1:11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</row>
    <row r="99" spans="1:11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1:11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</row>
    <row r="101" spans="1:11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1:1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spans="1:11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</row>
    <row r="104" spans="1:11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</row>
    <row r="105" spans="1:11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</row>
    <row r="106" spans="1:11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</row>
    <row r="107" spans="1:1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1:11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spans="1:1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</row>
    <row r="110" spans="1:11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pans="1:11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</row>
    <row r="112" spans="1:1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1:11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</row>
    <row r="114" spans="1:11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1:1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</row>
    <row r="116" spans="1:1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1:1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1:1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1:11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</row>
    <row r="120" spans="1:1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1:1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1:11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1:11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1:11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1:11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1:11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1:11">
      <c r="A127" s="654" t="s">
        <v>316</v>
      </c>
      <c r="B127" s="655"/>
      <c r="C127" s="655"/>
      <c r="D127" s="655"/>
      <c r="E127" s="654" t="s">
        <v>314</v>
      </c>
      <c r="F127" s="655"/>
      <c r="G127" s="655"/>
      <c r="H127" s="654" t="s">
        <v>315</v>
      </c>
      <c r="I127" s="655"/>
      <c r="J127" s="655"/>
      <c r="K127" s="152"/>
    </row>
    <row r="128" spans="1:11">
      <c r="A128" s="655"/>
      <c r="B128" s="655"/>
      <c r="C128" s="655"/>
      <c r="D128" s="655"/>
      <c r="E128" s="655"/>
      <c r="F128" s="655"/>
      <c r="G128" s="655"/>
      <c r="H128" s="655"/>
      <c r="I128" s="655"/>
      <c r="J128" s="655"/>
      <c r="K128" s="152"/>
    </row>
    <row r="129" spans="1:11">
      <c r="A129" s="655"/>
      <c r="B129" s="655"/>
      <c r="C129" s="655"/>
      <c r="D129" s="655"/>
      <c r="E129" s="655"/>
      <c r="F129" s="655"/>
      <c r="G129" s="655"/>
      <c r="H129" s="655"/>
      <c r="I129" s="655"/>
      <c r="J129" s="655"/>
      <c r="K129" s="152"/>
    </row>
    <row r="130" spans="1:11">
      <c r="A130" s="655"/>
      <c r="B130" s="655"/>
      <c r="C130" s="655"/>
      <c r="D130" s="655"/>
      <c r="E130" s="655"/>
      <c r="F130" s="655"/>
      <c r="G130" s="655"/>
      <c r="H130" s="655"/>
      <c r="I130" s="655"/>
      <c r="J130" s="655"/>
      <c r="K130" s="152"/>
    </row>
    <row r="131" spans="1:11">
      <c r="A131" s="655"/>
      <c r="B131" s="655"/>
      <c r="C131" s="655"/>
      <c r="D131" s="655"/>
      <c r="E131" s="655"/>
      <c r="F131" s="655"/>
      <c r="G131" s="655"/>
      <c r="H131" s="655"/>
      <c r="I131" s="655"/>
      <c r="J131" s="655"/>
      <c r="K131" s="152"/>
    </row>
    <row r="132" spans="1:11">
      <c r="A132" s="156" t="s">
        <v>330</v>
      </c>
      <c r="B132" s="1" t="e">
        <f>'2 Spis zawodników - planowanych'!$K$3</f>
        <v>#NUM!</v>
      </c>
      <c r="C132" s="152"/>
      <c r="D132" s="152"/>
      <c r="E132" s="152"/>
      <c r="F132" s="152"/>
      <c r="G132" s="152"/>
      <c r="H132" s="152"/>
      <c r="I132" s="152"/>
      <c r="J132" s="152"/>
      <c r="K132" s="152"/>
    </row>
  </sheetData>
  <mergeCells count="3">
    <mergeCell ref="E127:G131"/>
    <mergeCell ref="H127:J131"/>
    <mergeCell ref="A127:D131"/>
  </mergeCells>
  <pageMargins left="0.7" right="0.7" top="0.75" bottom="0.75" header="0.3" footer="0.3"/>
  <pageSetup paperSize="9" scale="81" orientation="portrait" r:id="rId1"/>
  <rowBreaks count="1" manualBreakCount="1">
    <brk id="6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A1:CX177"/>
  <sheetViews>
    <sheetView view="pageBreakPreview" zoomScale="70" zoomScaleNormal="55" zoomScaleSheetLayoutView="70" workbookViewId="0">
      <selection activeCell="C14" sqref="C14"/>
    </sheetView>
  </sheetViews>
  <sheetFormatPr defaultRowHeight="13.8"/>
  <cols>
    <col min="1" max="1" width="3.09765625" style="1" customWidth="1"/>
    <col min="2" max="2" width="11.59765625" customWidth="1"/>
    <col min="3" max="3" width="12" customWidth="1"/>
    <col min="4" max="4" width="15.19921875" customWidth="1"/>
    <col min="5" max="5" width="6.8984375" customWidth="1"/>
    <col min="6" max="6" width="24.69921875" customWidth="1"/>
    <col min="7" max="7" width="12.59765625" customWidth="1"/>
    <col min="8" max="8" width="8.8984375" customWidth="1"/>
    <col min="9" max="9" width="21.69921875" customWidth="1"/>
    <col min="10" max="10" width="3" style="1" customWidth="1"/>
    <col min="11" max="11" width="2.69921875" customWidth="1"/>
    <col min="12" max="55" width="9" hidden="1" customWidth="1"/>
    <col min="56" max="56" width="9" style="79" hidden="1" customWidth="1"/>
    <col min="57" max="102" width="9" hidden="1" customWidth="1"/>
    <col min="103" max="201" width="0" hidden="1" customWidth="1"/>
  </cols>
  <sheetData>
    <row r="1" spans="2:102" s="1" customFormat="1" ht="14.4" thickBot="1">
      <c r="BD1" s="97"/>
    </row>
    <row r="2" spans="2:102" ht="23.4" thickBot="1">
      <c r="B2" s="167"/>
      <c r="C2" s="168"/>
      <c r="D2" s="169"/>
      <c r="E2" s="169"/>
      <c r="F2" s="169"/>
      <c r="G2" s="170" t="s">
        <v>123</v>
      </c>
      <c r="H2" s="171" t="s">
        <v>25</v>
      </c>
      <c r="I2" s="172" t="e">
        <f>'5 Uwagi organizacyjne'!$C$6&amp;" "&amp;'5 Uwagi organizacyjne'!$E$6</f>
        <v>#NUM!</v>
      </c>
    </row>
    <row r="3" spans="2:102" ht="22.8">
      <c r="B3" s="62" t="s">
        <v>333</v>
      </c>
      <c r="C3" s="62"/>
      <c r="D3" s="63"/>
      <c r="E3" s="63"/>
      <c r="F3" s="63"/>
      <c r="G3" s="538" t="s">
        <v>366</v>
      </c>
      <c r="H3" s="539"/>
      <c r="I3" s="539"/>
    </row>
    <row r="4" spans="2:102" s="1" customFormat="1">
      <c r="BD4" s="97"/>
    </row>
    <row r="5" spans="2:102" s="1" customFormat="1">
      <c r="BD5" s="97"/>
    </row>
    <row r="6" spans="2:102" s="1" customFormat="1">
      <c r="G6" s="665" t="s">
        <v>348</v>
      </c>
      <c r="H6" s="665"/>
      <c r="I6" s="665"/>
      <c r="BD6" s="97"/>
    </row>
    <row r="7" spans="2:102" ht="24.75" customHeight="1">
      <c r="B7" s="664" t="s">
        <v>154</v>
      </c>
      <c r="C7" s="664"/>
      <c r="D7" s="664"/>
      <c r="E7" s="664"/>
      <c r="F7" s="664"/>
      <c r="G7" s="664"/>
      <c r="H7" s="664"/>
      <c r="I7" s="664"/>
    </row>
    <row r="8" spans="2:102" ht="14.25" customHeight="1">
      <c r="B8" s="100" t="s">
        <v>356</v>
      </c>
      <c r="C8" s="659" t="str">
        <f>'1 Preliminarz KWM'!$C$8</f>
        <v>[Tu wpisz nazwę dyscypliny]</v>
      </c>
      <c r="D8" s="660"/>
      <c r="E8" s="660"/>
      <c r="F8" s="660"/>
      <c r="G8" s="660"/>
      <c r="H8" s="660"/>
      <c r="I8" s="661"/>
    </row>
    <row r="9" spans="2:102">
      <c r="B9" s="100" t="s">
        <v>2</v>
      </c>
      <c r="C9" s="662" t="e">
        <f>'2 Spis zawodników - planowanych'!$H$9</f>
        <v>#NUM!</v>
      </c>
      <c r="D9" s="663"/>
      <c r="E9" s="663"/>
      <c r="F9" s="663"/>
      <c r="G9" s="663"/>
      <c r="H9" s="663"/>
      <c r="I9" s="663"/>
    </row>
    <row r="10" spans="2:102">
      <c r="B10" s="100" t="s">
        <v>1</v>
      </c>
      <c r="C10" s="663" t="str">
        <f>'1 Preliminarz KWM'!$C$10</f>
        <v>[Tu wpisz miejscowość]</v>
      </c>
      <c r="D10" s="663"/>
      <c r="E10" s="663"/>
      <c r="F10" s="663"/>
      <c r="G10" s="663"/>
      <c r="H10" s="663"/>
      <c r="I10" s="663"/>
    </row>
    <row r="11" spans="2:102" s="1" customFormat="1">
      <c r="BD11" s="97"/>
    </row>
    <row r="12" spans="2:102" ht="15.6">
      <c r="B12" s="658" t="s">
        <v>349</v>
      </c>
      <c r="C12" s="658"/>
      <c r="D12" s="658"/>
      <c r="E12" s="658"/>
      <c r="F12" s="658"/>
      <c r="G12" s="658"/>
      <c r="H12" s="658"/>
      <c r="I12" s="658"/>
    </row>
    <row r="13" spans="2:102" ht="31.5" customHeight="1">
      <c r="B13" s="101" t="s">
        <v>70</v>
      </c>
      <c r="C13" s="101" t="s">
        <v>308</v>
      </c>
      <c r="D13" s="101" t="s">
        <v>78</v>
      </c>
      <c r="E13" s="101" t="s">
        <v>175</v>
      </c>
      <c r="F13" s="101" t="s">
        <v>73</v>
      </c>
      <c r="G13" s="101" t="s">
        <v>390</v>
      </c>
      <c r="H13" s="666" t="s">
        <v>153</v>
      </c>
      <c r="I13" s="666"/>
      <c r="L13" t="s">
        <v>173</v>
      </c>
      <c r="BF13" t="s">
        <v>172</v>
      </c>
    </row>
    <row r="14" spans="2:102" ht="24.9" customHeight="1">
      <c r="B14" s="102" t="s">
        <v>100</v>
      </c>
      <c r="C14" s="220" t="str">
        <f>IF(ISBLANK('2 Spis zawodników - planowanych'!C11),"",'2 Spis zawodników - planowanych'!C11)</f>
        <v/>
      </c>
      <c r="D14" s="220" t="str">
        <f>IF('6 Obecność na treningu'!B3="","",'6 Obecność na treningu'!B3)</f>
        <v/>
      </c>
      <c r="E14" s="220" t="str">
        <f>IF('6 Obecność na treningu'!C3="","",'6 Obecność na treningu'!C3)</f>
        <v/>
      </c>
      <c r="F14" s="221" t="str">
        <f>IF('6 Obecność na treningu'!D3="","",'6 Obecność na treningu'!D3)</f>
        <v/>
      </c>
      <c r="G14" s="222" t="str">
        <f>IF(SUM(BF14:CX14)=0,"",SUM(BF14:CX14))</f>
        <v/>
      </c>
      <c r="H14" s="646" t="s">
        <v>171</v>
      </c>
      <c r="I14" s="648"/>
      <c r="L14">
        <f>COUNTIF('6 Obecność na treningu'!G3:H3,("=T"))+COUNTIF('6 Obecność na treningu'!G3:H3,("=C"))+COUNTIF('6 Obecność na treningu'!G3:H3,("=K"))</f>
        <v>0</v>
      </c>
      <c r="N14">
        <f>COUNTIF('6 Obecność na treningu'!I3:J3,("=T"))+COUNTIF('6 Obecność na treningu'!I3:J3,("=C"))+COUNTIF('6 Obecność na treningu'!I3:J3,("=K"))</f>
        <v>0</v>
      </c>
      <c r="P14">
        <f>COUNTIF('6 Obecność na treningu'!K3:L3,("=T"))+COUNTIF('6 Obecność na treningu'!K3:L3,("=C"))+COUNTIF('6 Obecność na treningu'!K3:L3,("=K"))</f>
        <v>0</v>
      </c>
      <c r="R14">
        <f>COUNTIF('6 Obecność na treningu'!M3:N3,("=T"))+COUNTIF('6 Obecność na treningu'!M3:N3,("=C"))+COUNTIF('6 Obecność na treningu'!M3:N3,("=K"))</f>
        <v>0</v>
      </c>
      <c r="T14">
        <f>COUNTIF('6 Obecność na treningu'!O3:P3,("=T"))+COUNTIF('6 Obecność na treningu'!O3:P3,("=C"))+COUNTIF('6 Obecność na treningu'!O3:P3,("=K"))</f>
        <v>0</v>
      </c>
      <c r="V14">
        <f>COUNTIF('6 Obecność na treningu'!Q3:R3,("=T"))+COUNTIF('6 Obecność na treningu'!Q3:R3,("=C"))+COUNTIF('6 Obecność na treningu'!Q3:R3,("=K"))</f>
        <v>0</v>
      </c>
      <c r="X14">
        <f>COUNTIF('6 Obecność na treningu'!S3:T3,("=T"))+COUNTIF('6 Obecność na treningu'!S3:T3,("=C"))+COUNTIF('6 Obecność na treningu'!S3:T3,("=K"))</f>
        <v>0</v>
      </c>
      <c r="Z14">
        <f>COUNTIF('6 Obecność na treningu'!U3:V3,("=T"))+COUNTIF('6 Obecność na treningu'!U3:V3,("=C"))+COUNTIF('6 Obecność na treningu'!U3:V3,("=K"))</f>
        <v>0</v>
      </c>
      <c r="AB14">
        <f>COUNTIF('6 Obecność na treningu'!W3:X3,("=T"))+COUNTIF('6 Obecność na treningu'!W3:X3,("=C"))+COUNTIF('6 Obecność na treningu'!W3:X3,("=K"))</f>
        <v>0</v>
      </c>
      <c r="AD14">
        <f>COUNTIF('6 Obecność na treningu'!Y3:Z3,("=T"))+COUNTIF('6 Obecność na treningu'!Y3:Z3,("=C"))+COUNTIF('6 Obecność na treningu'!Y3:Z3,("=K"))</f>
        <v>0</v>
      </c>
      <c r="AF14">
        <f>COUNTIF('6 Obecność na treningu'!AA3:AB3,("=T"))+COUNTIF('6 Obecność na treningu'!AA3:AB3,("=C"))+COUNTIF('6 Obecność na treningu'!AA3:AB3,("=K"))</f>
        <v>0</v>
      </c>
      <c r="AH14">
        <f>COUNTIF('6 Obecność na treningu'!AC3:AD3,("=T"))+COUNTIF('6 Obecność na treningu'!AC3:AD3,("=C"))+COUNTIF('6 Obecność na treningu'!AC3:AD3,("=K"))</f>
        <v>0</v>
      </c>
      <c r="AJ14">
        <f>COUNTIF('6 Obecność na treningu'!AE3:AF3,("=T"))+COUNTIF('6 Obecność na treningu'!AE3:AF3,("=C"))+COUNTIF('6 Obecność na treningu'!AE3:AF3,("=K"))</f>
        <v>0</v>
      </c>
      <c r="AL14">
        <f>COUNTIF('6 Obecność na treningu'!AG3:AH3,("=T"))+COUNTIF('6 Obecność na treningu'!AG3:AH3,("=C"))+COUNTIF('6 Obecność na treningu'!AG3:AH3,("=K"))</f>
        <v>0</v>
      </c>
      <c r="AN14">
        <f>COUNTIF('6 Obecność na treningu'!AI3:AJ3,("=T"))+COUNTIF('6 Obecność na treningu'!AI3:AJ3,("=C"))+COUNTIF('6 Obecność na treningu'!AI3:AJ3,("=K"))</f>
        <v>0</v>
      </c>
      <c r="AP14">
        <f>COUNTIF('6 Obecność na treningu'!AK3:AL3,("=T"))+COUNTIF('6 Obecność na treningu'!AK3:AL3,("=C"))+COUNTIF('6 Obecność na treningu'!AK3:AL3,("=K"))</f>
        <v>0</v>
      </c>
      <c r="AR14">
        <f>COUNTIF('6 Obecność na treningu'!AM3:AN3,("=T"))+COUNTIF('6 Obecność na treningu'!AM3:AN3,("=C"))+COUNTIF('6 Obecność na treningu'!AM3:AN3,("=K"))</f>
        <v>0</v>
      </c>
      <c r="AT14">
        <f>COUNTIF('6 Obecność na treningu'!AO3:AP3,("=T"))+COUNTIF('6 Obecność na treningu'!AO3:AP3,("=C"))+COUNTIF('6 Obecność na treningu'!AO3:AP3,("=K"))</f>
        <v>0</v>
      </c>
      <c r="AV14">
        <f>COUNTIF('6 Obecność na treningu'!AQ3:AR3,("=T"))+COUNTIF('6 Obecność na treningu'!AQ3:AR3,("=C"))+COUNTIF('6 Obecność na treningu'!AQ3:AR3,("=K"))</f>
        <v>0</v>
      </c>
      <c r="AX14">
        <f>COUNTIF('6 Obecność na treningu'!AS3:AT3,("=T"))+COUNTIF('6 Obecność na treningu'!AS3:AT3,("=C"))+COUNTIF('6 Obecność na treningu'!AS3:AT3,("=K"))</f>
        <v>0</v>
      </c>
      <c r="AZ14">
        <f>COUNTIF('6 Obecność na treningu'!AU3:AV3,("=T"))+COUNTIF('6 Obecność na treningu'!AU3:AV3,("=C"))+COUNTIF('6 Obecność na treningu'!AU3:AV3,("=K"))</f>
        <v>0</v>
      </c>
      <c r="BB14">
        <f>COUNTIF('6 Obecność na treningu'!AW3:AX3,("=T"))+COUNTIF('6 Obecność na treningu'!AW3:AX3,("=C"))+COUNTIF('6 Obecność na treningu'!AW3:AX3,("=K"))</f>
        <v>0</v>
      </c>
      <c r="BD14">
        <f>COUNTIF('6 Obecność na treningu'!AY3:AZ3,("=T"))+COUNTIF('6 Obecność na treningu'!AY3:AZ3,("=C"))+COUNTIF('6 Obecność na treningu'!AY3:AZ3,("=K"))</f>
        <v>0</v>
      </c>
      <c r="BF14">
        <f>IF(L14&lt;&gt;0,1,0)</f>
        <v>0</v>
      </c>
      <c r="BH14">
        <f>IF(N14&lt;&gt;0,1,0)</f>
        <v>0</v>
      </c>
      <c r="BJ14">
        <f>IF(P14&lt;&gt;0,1,0)</f>
        <v>0</v>
      </c>
      <c r="BL14">
        <f>IF(R14&lt;&gt;0,1,0)</f>
        <v>0</v>
      </c>
      <c r="BN14">
        <f>IF(T14&lt;&gt;0,1,0)</f>
        <v>0</v>
      </c>
      <c r="BP14">
        <f>IF(V14&lt;&gt;0,1,0)</f>
        <v>0</v>
      </c>
      <c r="BR14">
        <f>IF(X14&lt;&gt;0,1,0)</f>
        <v>0</v>
      </c>
      <c r="BT14">
        <f>IF(Z14&lt;&gt;0,1,0)</f>
        <v>0</v>
      </c>
      <c r="BV14">
        <f>IF(AB14&lt;&gt;0,1,0)</f>
        <v>0</v>
      </c>
      <c r="BX14">
        <f>IF(AD14&lt;&gt;0,1,0)</f>
        <v>0</v>
      </c>
      <c r="BZ14">
        <f>IF(AF14&lt;&gt;0,1,0)</f>
        <v>0</v>
      </c>
      <c r="CB14">
        <f>IF(AH14&lt;&gt;0,1,0)</f>
        <v>0</v>
      </c>
      <c r="CD14">
        <f>IF(AJ14&lt;&gt;0,1,0)</f>
        <v>0</v>
      </c>
      <c r="CF14">
        <f>IF(AL14&lt;&gt;0,1,0)</f>
        <v>0</v>
      </c>
      <c r="CH14">
        <f>IF(AN14&lt;&gt;0,1,0)</f>
        <v>0</v>
      </c>
      <c r="CJ14">
        <f>IF(AP14&lt;&gt;0,1,0)</f>
        <v>0</v>
      </c>
      <c r="CL14">
        <f>IF(AR14&lt;&gt;0,1,0)</f>
        <v>0</v>
      </c>
      <c r="CN14">
        <f>IF(AT14&lt;&gt;0,1,0)</f>
        <v>0</v>
      </c>
      <c r="CP14">
        <f>IF(AV14&lt;&gt;0,1,0)</f>
        <v>0</v>
      </c>
      <c r="CR14">
        <f>IF(AX14&lt;&gt;0,1,0)</f>
        <v>0</v>
      </c>
      <c r="CT14">
        <f>IF(AZ14&lt;&gt;0,1,0)</f>
        <v>0</v>
      </c>
      <c r="CV14">
        <f>IF(BB14&lt;&gt;0,1,0)</f>
        <v>0</v>
      </c>
      <c r="CX14">
        <f>IF(BD14&lt;&gt;0,1,0)</f>
        <v>0</v>
      </c>
    </row>
    <row r="15" spans="2:102" ht="24.9" customHeight="1">
      <c r="B15" s="102" t="s">
        <v>101</v>
      </c>
      <c r="C15" s="220" t="str">
        <f>IF(ISBLANK('2 Spis zawodników - planowanych'!C12),"",'2 Spis zawodników - planowanych'!C12)</f>
        <v/>
      </c>
      <c r="D15" s="220" t="str">
        <f>IF('6 Obecność na treningu'!B4="","",'6 Obecność na treningu'!B4)</f>
        <v/>
      </c>
      <c r="E15" s="220" t="str">
        <f>IF('6 Obecność na treningu'!C4="","",'6 Obecność na treningu'!C4)</f>
        <v/>
      </c>
      <c r="F15" s="221" t="str">
        <f>IF('6 Obecność na treningu'!D4="","",'6 Obecność na treningu'!D4)</f>
        <v/>
      </c>
      <c r="G15" s="222" t="str">
        <f t="shared" ref="G15:G43" si="0">IF(SUM(BF15:CX15)=0,"",SUM(BF15:CX15))</f>
        <v/>
      </c>
      <c r="H15" s="646" t="s">
        <v>171</v>
      </c>
      <c r="I15" s="648"/>
      <c r="L15">
        <f>COUNTIF('6 Obecność na treningu'!G4:H4,("=T"))+COUNTIF('6 Obecność na treningu'!G4:H4,("=C"))+COUNTIF('6 Obecność na treningu'!G4:H4,("=K"))</f>
        <v>0</v>
      </c>
      <c r="N15">
        <f>COUNTIF('6 Obecność na treningu'!I4:J4,("=T"))+COUNTIF('6 Obecność na treningu'!I4:J4,("=C"))+COUNTIF('6 Obecność na treningu'!I4:J4,("=K"))</f>
        <v>0</v>
      </c>
      <c r="P15">
        <f>COUNTIF('6 Obecność na treningu'!K4:L4,("=T"))+COUNTIF('6 Obecność na treningu'!K4:L4,("=C"))+COUNTIF('6 Obecność na treningu'!K4:L4,("=K"))</f>
        <v>0</v>
      </c>
      <c r="R15">
        <f>COUNTIF('6 Obecność na treningu'!M4:N4,("=T"))+COUNTIF('6 Obecność na treningu'!M4:N4,("=C"))+COUNTIF('6 Obecność na treningu'!M4:N4,("=K"))</f>
        <v>0</v>
      </c>
      <c r="T15">
        <f>COUNTIF('6 Obecność na treningu'!O4:P4,("=T"))+COUNTIF('6 Obecność na treningu'!O4:P4,("=C"))+COUNTIF('6 Obecność na treningu'!O4:P4,("=K"))</f>
        <v>0</v>
      </c>
      <c r="V15">
        <f>COUNTIF('6 Obecność na treningu'!Q4:R4,("=T"))+COUNTIF('6 Obecność na treningu'!Q4:R4,("=C"))+COUNTIF('6 Obecność na treningu'!Q4:R4,("=K"))</f>
        <v>0</v>
      </c>
      <c r="X15">
        <f>COUNTIF('6 Obecność na treningu'!S4:T4,("=T"))+COUNTIF('6 Obecność na treningu'!S4:T4,("=C"))+COUNTIF('6 Obecność na treningu'!S4:T4,("=K"))</f>
        <v>0</v>
      </c>
      <c r="Z15">
        <f>COUNTIF('6 Obecność na treningu'!U4:V4,("=T"))+COUNTIF('6 Obecność na treningu'!U4:V4,("=C"))+COUNTIF('6 Obecność na treningu'!U4:V4,("=K"))</f>
        <v>0</v>
      </c>
      <c r="AB15">
        <f>COUNTIF('6 Obecność na treningu'!W4:X4,("=T"))+COUNTIF('6 Obecność na treningu'!W4:X4,("=C"))+COUNTIF('6 Obecność na treningu'!W4:X4,("=K"))</f>
        <v>0</v>
      </c>
      <c r="AD15">
        <f>COUNTIF('6 Obecność na treningu'!Y4:Z4,("=T"))+COUNTIF('6 Obecność na treningu'!Y4:Z4,("=C"))+COUNTIF('6 Obecność na treningu'!Y4:Z4,("=K"))</f>
        <v>0</v>
      </c>
      <c r="AF15">
        <f>COUNTIF('6 Obecność na treningu'!AA4:AB4,("=T"))+COUNTIF('6 Obecność na treningu'!AA4:AB4,("=C"))+COUNTIF('6 Obecność na treningu'!AA4:AB4,("=K"))</f>
        <v>0</v>
      </c>
      <c r="AH15">
        <f>COUNTIF('6 Obecność na treningu'!AC4:AD4,("=T"))+COUNTIF('6 Obecność na treningu'!AC4:AD4,("=C"))+COUNTIF('6 Obecność na treningu'!AC4:AD4,("=K"))</f>
        <v>0</v>
      </c>
      <c r="AJ15">
        <f>COUNTIF('6 Obecność na treningu'!AE4:AF4,("=T"))+COUNTIF('6 Obecność na treningu'!AE4:AF4,("=C"))+COUNTIF('6 Obecność na treningu'!AE4:AF4,("=K"))</f>
        <v>0</v>
      </c>
      <c r="AL15">
        <f>COUNTIF('6 Obecność na treningu'!AG4:AH4,("=T"))+COUNTIF('6 Obecność na treningu'!AG4:AH4,("=C"))+COUNTIF('6 Obecność na treningu'!AG4:AH4,("=K"))</f>
        <v>0</v>
      </c>
      <c r="AN15">
        <f>COUNTIF('6 Obecność na treningu'!AI4:AJ4,("=T"))+COUNTIF('6 Obecność na treningu'!AI4:AJ4,("=C"))+COUNTIF('6 Obecność na treningu'!AI4:AJ4,("=K"))</f>
        <v>0</v>
      </c>
      <c r="AP15">
        <f>COUNTIF('6 Obecność na treningu'!AK4:AL4,("=T"))+COUNTIF('6 Obecność na treningu'!AK4:AL4,("=C"))+COUNTIF('6 Obecność na treningu'!AK4:AL4,("=K"))</f>
        <v>0</v>
      </c>
      <c r="AR15">
        <f>COUNTIF('6 Obecność na treningu'!AM4:AN4,("=T"))+COUNTIF('6 Obecność na treningu'!AM4:AN4,("=C"))+COUNTIF('6 Obecność na treningu'!AM4:AN4,("=K"))</f>
        <v>0</v>
      </c>
      <c r="AT15">
        <f>COUNTIF('6 Obecność na treningu'!AO4:AP4,("=T"))+COUNTIF('6 Obecność na treningu'!AO4:AP4,("=C"))+COUNTIF('6 Obecność na treningu'!AO4:AP4,("=K"))</f>
        <v>0</v>
      </c>
      <c r="AV15">
        <f>COUNTIF('6 Obecność na treningu'!AQ4:AR4,("=T"))+COUNTIF('6 Obecność na treningu'!AQ4:AR4,("=C"))+COUNTIF('6 Obecność na treningu'!AQ4:AR4,("=K"))</f>
        <v>0</v>
      </c>
      <c r="AX15">
        <f>COUNTIF('6 Obecność na treningu'!AS4:AT4,("=T"))+COUNTIF('6 Obecność na treningu'!AS4:AT4,("=C"))+COUNTIF('6 Obecność na treningu'!AS4:AT4,("=K"))</f>
        <v>0</v>
      </c>
      <c r="AZ15">
        <f>COUNTIF('6 Obecność na treningu'!AU4:AV4,("=T"))+COUNTIF('6 Obecność na treningu'!AU4:AV4,("=C"))+COUNTIF('6 Obecność na treningu'!AU4:AV4,("=K"))</f>
        <v>0</v>
      </c>
      <c r="BB15">
        <f>COUNTIF('6 Obecność na treningu'!AW4:AX4,("=T"))+COUNTIF('6 Obecność na treningu'!AW4:AX4,("=C"))+COUNTIF('6 Obecność na treningu'!AW4:AX4,("=K"))</f>
        <v>0</v>
      </c>
      <c r="BD15">
        <f>COUNTIF('6 Obecność na treningu'!AY4:AZ4,("=T"))+COUNTIF('6 Obecność na treningu'!AY4:AZ4,("=C"))+COUNTIF('6 Obecność na treningu'!AY4:AZ4,("=K"))</f>
        <v>0</v>
      </c>
      <c r="BF15">
        <f t="shared" ref="BF15:BF43" si="1">IF(L15&lt;&gt;0,1,0)</f>
        <v>0</v>
      </c>
      <c r="BH15">
        <f t="shared" ref="BH15:BH43" si="2">IF(N15&lt;&gt;0,1,0)</f>
        <v>0</v>
      </c>
      <c r="BJ15">
        <f t="shared" ref="BJ15:BJ43" si="3">IF(P15&lt;&gt;0,1,0)</f>
        <v>0</v>
      </c>
      <c r="BL15">
        <f t="shared" ref="BL15:BL43" si="4">IF(R15&lt;&gt;0,1,0)</f>
        <v>0</v>
      </c>
      <c r="BN15">
        <f t="shared" ref="BN15:BN43" si="5">IF(T15&lt;&gt;0,1,0)</f>
        <v>0</v>
      </c>
      <c r="BP15">
        <f t="shared" ref="BP15:BP43" si="6">IF(V15&lt;&gt;0,1,0)</f>
        <v>0</v>
      </c>
      <c r="BR15">
        <f t="shared" ref="BR15:BR43" si="7">IF(X15&lt;&gt;0,1,0)</f>
        <v>0</v>
      </c>
      <c r="BT15">
        <f t="shared" ref="BT15:BT43" si="8">IF(Z15&lt;&gt;0,1,0)</f>
        <v>0</v>
      </c>
      <c r="BV15">
        <f t="shared" ref="BV15:BV43" si="9">IF(AB15&lt;&gt;0,1,0)</f>
        <v>0</v>
      </c>
      <c r="BX15">
        <f t="shared" ref="BX15:BX43" si="10">IF(AD15&lt;&gt;0,1,0)</f>
        <v>0</v>
      </c>
      <c r="BZ15">
        <f t="shared" ref="BZ15:BZ43" si="11">IF(AF15&lt;&gt;0,1,0)</f>
        <v>0</v>
      </c>
      <c r="CB15">
        <f t="shared" ref="CB15:CB43" si="12">IF(AH15&lt;&gt;0,1,0)</f>
        <v>0</v>
      </c>
      <c r="CD15">
        <f t="shared" ref="CD15:CD43" si="13">IF(AJ15&lt;&gt;0,1,0)</f>
        <v>0</v>
      </c>
      <c r="CF15">
        <f t="shared" ref="CF15:CF43" si="14">IF(AL15&lt;&gt;0,1,0)</f>
        <v>0</v>
      </c>
      <c r="CH15">
        <f t="shared" ref="CH15:CH43" si="15">IF(AN15&lt;&gt;0,1,0)</f>
        <v>0</v>
      </c>
      <c r="CJ15">
        <f t="shared" ref="CJ15:CJ43" si="16">IF(AP15&lt;&gt;0,1,0)</f>
        <v>0</v>
      </c>
      <c r="CL15">
        <f t="shared" ref="CL15:CL43" si="17">IF(AR15&lt;&gt;0,1,0)</f>
        <v>0</v>
      </c>
      <c r="CN15">
        <f t="shared" ref="CN15:CN43" si="18">IF(AT15&lt;&gt;0,1,0)</f>
        <v>0</v>
      </c>
      <c r="CP15">
        <f t="shared" ref="CP15:CP43" si="19">IF(AV15&lt;&gt;0,1,0)</f>
        <v>0</v>
      </c>
      <c r="CR15">
        <f t="shared" ref="CR15:CR43" si="20">IF(AX15&lt;&gt;0,1,0)</f>
        <v>0</v>
      </c>
      <c r="CT15">
        <f t="shared" ref="CT15:CT43" si="21">IF(AZ15&lt;&gt;0,1,0)</f>
        <v>0</v>
      </c>
      <c r="CV15">
        <f t="shared" ref="CV15:CV43" si="22">IF(BB15&lt;&gt;0,1,0)</f>
        <v>0</v>
      </c>
      <c r="CX15">
        <f t="shared" ref="CX15:CX43" si="23">IF(BD15&lt;&gt;0,1,0)</f>
        <v>0</v>
      </c>
    </row>
    <row r="16" spans="2:102" ht="24.9" customHeight="1">
      <c r="B16" s="102" t="s">
        <v>102</v>
      </c>
      <c r="C16" s="220" t="str">
        <f>IF(ISBLANK('2 Spis zawodników - planowanych'!C13),"",'2 Spis zawodników - planowanych'!C13)</f>
        <v/>
      </c>
      <c r="D16" s="220" t="str">
        <f>IF('6 Obecność na treningu'!B5="","",'6 Obecność na treningu'!B5)</f>
        <v/>
      </c>
      <c r="E16" s="220" t="str">
        <f>IF('6 Obecność na treningu'!C5="","",'6 Obecność na treningu'!C5)</f>
        <v/>
      </c>
      <c r="F16" s="221" t="str">
        <f>IF('6 Obecność na treningu'!D5="","",'6 Obecność na treningu'!D5)</f>
        <v/>
      </c>
      <c r="G16" s="222" t="str">
        <f t="shared" si="0"/>
        <v/>
      </c>
      <c r="H16" s="646" t="s">
        <v>171</v>
      </c>
      <c r="I16" s="648"/>
      <c r="L16">
        <f>COUNTIF('6 Obecność na treningu'!G5:H5,("=T"))+COUNTIF('6 Obecność na treningu'!G5:H5,("=C"))+COUNTIF('6 Obecność na treningu'!G5:H5,("=K"))</f>
        <v>0</v>
      </c>
      <c r="N16">
        <f>COUNTIF('6 Obecność na treningu'!I5:J5,("=T"))+COUNTIF('6 Obecność na treningu'!I5:J5,("=C"))+COUNTIF('6 Obecność na treningu'!I5:J5,("=K"))</f>
        <v>0</v>
      </c>
      <c r="P16">
        <f>COUNTIF('6 Obecność na treningu'!K5:L5,("=T"))+COUNTIF('6 Obecność na treningu'!K5:L5,("=C"))+COUNTIF('6 Obecność na treningu'!K5:L5,("=K"))</f>
        <v>0</v>
      </c>
      <c r="R16">
        <f>COUNTIF('6 Obecność na treningu'!M5:N5,("=T"))+COUNTIF('6 Obecność na treningu'!M5:N5,("=C"))+COUNTIF('6 Obecność na treningu'!M5:N5,("=K"))</f>
        <v>0</v>
      </c>
      <c r="T16">
        <f>COUNTIF('6 Obecność na treningu'!O5:P5,("=T"))+COUNTIF('6 Obecność na treningu'!O5:P5,("=C"))+COUNTIF('6 Obecność na treningu'!O5:P5,("=K"))</f>
        <v>0</v>
      </c>
      <c r="V16">
        <f>COUNTIF('6 Obecność na treningu'!Q5:R5,("=T"))+COUNTIF('6 Obecność na treningu'!Q5:R5,("=C"))+COUNTIF('6 Obecność na treningu'!Q5:R5,("=K"))</f>
        <v>0</v>
      </c>
      <c r="X16">
        <f>COUNTIF('6 Obecność na treningu'!S5:T5,("=T"))+COUNTIF('6 Obecność na treningu'!S5:T5,("=C"))+COUNTIF('6 Obecność na treningu'!S5:T5,("=K"))</f>
        <v>0</v>
      </c>
      <c r="Z16">
        <f>COUNTIF('6 Obecność na treningu'!U5:V5,("=T"))+COUNTIF('6 Obecność na treningu'!U5:V5,("=C"))+COUNTIF('6 Obecność na treningu'!U5:V5,("=K"))</f>
        <v>0</v>
      </c>
      <c r="AB16">
        <f>COUNTIF('6 Obecność na treningu'!W5:X5,("=T"))+COUNTIF('6 Obecność na treningu'!W5:X5,("=C"))+COUNTIF('6 Obecność na treningu'!W5:X5,("=K"))</f>
        <v>0</v>
      </c>
      <c r="AD16">
        <f>COUNTIF('6 Obecność na treningu'!Y5:Z5,("=T"))+COUNTIF('6 Obecność na treningu'!Y5:Z5,("=C"))+COUNTIF('6 Obecność na treningu'!Y5:Z5,("=K"))</f>
        <v>0</v>
      </c>
      <c r="AF16">
        <f>COUNTIF('6 Obecność na treningu'!AA5:AB5,("=T"))+COUNTIF('6 Obecność na treningu'!AA5:AB5,("=C"))+COUNTIF('6 Obecność na treningu'!AA5:AB5,("=K"))</f>
        <v>0</v>
      </c>
      <c r="AH16">
        <f>COUNTIF('6 Obecność na treningu'!AC5:AD5,("=T"))+COUNTIF('6 Obecność na treningu'!AC5:AD5,("=C"))+COUNTIF('6 Obecność na treningu'!AC5:AD5,("=K"))</f>
        <v>0</v>
      </c>
      <c r="AJ16">
        <f>COUNTIF('6 Obecność na treningu'!AE5:AF5,("=T"))+COUNTIF('6 Obecność na treningu'!AE5:AF5,("=C"))+COUNTIF('6 Obecność na treningu'!AE5:AF5,("=K"))</f>
        <v>0</v>
      </c>
      <c r="AL16">
        <f>COUNTIF('6 Obecność na treningu'!AG5:AH5,("=T"))+COUNTIF('6 Obecność na treningu'!AG5:AH5,("=C"))+COUNTIF('6 Obecność na treningu'!AG5:AH5,("=K"))</f>
        <v>0</v>
      </c>
      <c r="AN16">
        <f>COUNTIF('6 Obecność na treningu'!AI5:AJ5,("=T"))+COUNTIF('6 Obecność na treningu'!AI5:AJ5,("=C"))+COUNTIF('6 Obecność na treningu'!AI5:AJ5,("=K"))</f>
        <v>0</v>
      </c>
      <c r="AP16">
        <f>COUNTIF('6 Obecność na treningu'!AK5:AL5,("=T"))+COUNTIF('6 Obecność na treningu'!AK5:AL5,("=C"))+COUNTIF('6 Obecność na treningu'!AK5:AL5,("=K"))</f>
        <v>0</v>
      </c>
      <c r="AR16">
        <f>COUNTIF('6 Obecność na treningu'!AM5:AN5,("=T"))+COUNTIF('6 Obecność na treningu'!AM5:AN5,("=C"))+COUNTIF('6 Obecność na treningu'!AM5:AN5,("=K"))</f>
        <v>0</v>
      </c>
      <c r="AT16">
        <f>COUNTIF('6 Obecność na treningu'!AO5:AP5,("=T"))+COUNTIF('6 Obecność na treningu'!AO5:AP5,("=C"))+COUNTIF('6 Obecność na treningu'!AO5:AP5,("=K"))</f>
        <v>0</v>
      </c>
      <c r="AV16">
        <f>COUNTIF('6 Obecność na treningu'!AQ5:AR5,("=T"))+COUNTIF('6 Obecność na treningu'!AQ5:AR5,("=C"))+COUNTIF('6 Obecność na treningu'!AQ5:AR5,("=K"))</f>
        <v>0</v>
      </c>
      <c r="AX16">
        <f>COUNTIF('6 Obecność na treningu'!AS5:AT5,("=T"))+COUNTIF('6 Obecność na treningu'!AS5:AT5,("=C"))+COUNTIF('6 Obecność na treningu'!AS5:AT5,("=K"))</f>
        <v>0</v>
      </c>
      <c r="AZ16">
        <f>COUNTIF('6 Obecność na treningu'!AU5:AV5,("=T"))+COUNTIF('6 Obecność na treningu'!AU5:AV5,("=C"))+COUNTIF('6 Obecność na treningu'!AU5:AV5,("=K"))</f>
        <v>0</v>
      </c>
      <c r="BB16">
        <f>COUNTIF('6 Obecność na treningu'!AW5:AX5,("=T"))+COUNTIF('6 Obecność na treningu'!AW5:AX5,("=C"))+COUNTIF('6 Obecność na treningu'!AW5:AX5,("=K"))</f>
        <v>0</v>
      </c>
      <c r="BD16">
        <f>COUNTIF('6 Obecność na treningu'!AY5:AZ5,("=T"))+COUNTIF('6 Obecność na treningu'!AY5:AZ5,("=C"))+COUNTIF('6 Obecność na treningu'!AY5:AZ5,("=K"))</f>
        <v>0</v>
      </c>
      <c r="BF16">
        <f t="shared" si="1"/>
        <v>0</v>
      </c>
      <c r="BH16">
        <f t="shared" si="2"/>
        <v>0</v>
      </c>
      <c r="BJ16">
        <f t="shared" si="3"/>
        <v>0</v>
      </c>
      <c r="BL16">
        <f t="shared" si="4"/>
        <v>0</v>
      </c>
      <c r="BN16">
        <f t="shared" si="5"/>
        <v>0</v>
      </c>
      <c r="BP16">
        <f t="shared" si="6"/>
        <v>0</v>
      </c>
      <c r="BR16">
        <f t="shared" si="7"/>
        <v>0</v>
      </c>
      <c r="BT16">
        <f t="shared" si="8"/>
        <v>0</v>
      </c>
      <c r="BV16">
        <f t="shared" si="9"/>
        <v>0</v>
      </c>
      <c r="BX16">
        <f t="shared" si="10"/>
        <v>0</v>
      </c>
      <c r="BZ16">
        <f t="shared" si="11"/>
        <v>0</v>
      </c>
      <c r="CB16">
        <f t="shared" si="12"/>
        <v>0</v>
      </c>
      <c r="CD16">
        <f t="shared" si="13"/>
        <v>0</v>
      </c>
      <c r="CF16">
        <f t="shared" si="14"/>
        <v>0</v>
      </c>
      <c r="CH16">
        <f t="shared" si="15"/>
        <v>0</v>
      </c>
      <c r="CJ16">
        <f t="shared" si="16"/>
        <v>0</v>
      </c>
      <c r="CL16">
        <f t="shared" si="17"/>
        <v>0</v>
      </c>
      <c r="CN16">
        <f t="shared" si="18"/>
        <v>0</v>
      </c>
      <c r="CP16">
        <f t="shared" si="19"/>
        <v>0</v>
      </c>
      <c r="CR16">
        <f t="shared" si="20"/>
        <v>0</v>
      </c>
      <c r="CT16">
        <f t="shared" si="21"/>
        <v>0</v>
      </c>
      <c r="CV16">
        <f t="shared" si="22"/>
        <v>0</v>
      </c>
      <c r="CX16">
        <f t="shared" si="23"/>
        <v>0</v>
      </c>
    </row>
    <row r="17" spans="2:102" ht="24.9" customHeight="1">
      <c r="B17" s="102" t="s">
        <v>103</v>
      </c>
      <c r="C17" s="220" t="str">
        <f>IF(ISBLANK('2 Spis zawodników - planowanych'!C14),"",'2 Spis zawodników - planowanych'!C14)</f>
        <v/>
      </c>
      <c r="D17" s="220" t="str">
        <f>IF('6 Obecność na treningu'!B6="","",'6 Obecność na treningu'!B6)</f>
        <v/>
      </c>
      <c r="E17" s="220" t="str">
        <f>IF('6 Obecność na treningu'!C6="","",'6 Obecność na treningu'!C6)</f>
        <v/>
      </c>
      <c r="F17" s="221" t="str">
        <f>IF('6 Obecność na treningu'!D6="","",'6 Obecność na treningu'!D6)</f>
        <v/>
      </c>
      <c r="G17" s="222" t="str">
        <f t="shared" si="0"/>
        <v/>
      </c>
      <c r="H17" s="646" t="s">
        <v>171</v>
      </c>
      <c r="I17" s="648"/>
      <c r="L17">
        <f>COUNTIF('6 Obecność na treningu'!G6:H6,("=T"))+COUNTIF('6 Obecność na treningu'!G6:H6,("=C"))+COUNTIF('6 Obecność na treningu'!G6:H6,("=K"))</f>
        <v>0</v>
      </c>
      <c r="N17">
        <f>COUNTIF('6 Obecność na treningu'!I6:J6,("=T"))+COUNTIF('6 Obecność na treningu'!I6:J6,("=C"))+COUNTIF('6 Obecność na treningu'!I6:J6,("=K"))</f>
        <v>0</v>
      </c>
      <c r="P17">
        <f>COUNTIF('6 Obecność na treningu'!K6:L6,("=T"))+COUNTIF('6 Obecność na treningu'!K6:L6,("=C"))+COUNTIF('6 Obecność na treningu'!K6:L6,("=K"))</f>
        <v>0</v>
      </c>
      <c r="R17">
        <f>COUNTIF('6 Obecność na treningu'!M6:N6,("=T"))+COUNTIF('6 Obecność na treningu'!M6:N6,("=C"))+COUNTIF('6 Obecność na treningu'!M6:N6,("=K"))</f>
        <v>0</v>
      </c>
      <c r="T17">
        <f>COUNTIF('6 Obecność na treningu'!O6:P6,("=T"))+COUNTIF('6 Obecność na treningu'!O6:P6,("=C"))+COUNTIF('6 Obecność na treningu'!O6:P6,("=K"))</f>
        <v>0</v>
      </c>
      <c r="V17">
        <f>COUNTIF('6 Obecność na treningu'!Q6:R6,("=T"))+COUNTIF('6 Obecność na treningu'!Q6:R6,("=C"))+COUNTIF('6 Obecność na treningu'!Q6:R6,("=K"))</f>
        <v>0</v>
      </c>
      <c r="X17">
        <f>COUNTIF('6 Obecność na treningu'!S6:T6,("=T"))+COUNTIF('6 Obecność na treningu'!S6:T6,("=C"))+COUNTIF('6 Obecność na treningu'!S6:T6,("=K"))</f>
        <v>0</v>
      </c>
      <c r="Z17">
        <f>COUNTIF('6 Obecność na treningu'!U6:V6,("=T"))+COUNTIF('6 Obecność na treningu'!U6:V6,("=C"))+COUNTIF('6 Obecność na treningu'!U6:V6,("=K"))</f>
        <v>0</v>
      </c>
      <c r="AB17">
        <f>COUNTIF('6 Obecność na treningu'!W6:X6,("=T"))+COUNTIF('6 Obecność na treningu'!W6:X6,("=C"))+COUNTIF('6 Obecność na treningu'!W6:X6,("=K"))</f>
        <v>0</v>
      </c>
      <c r="AD17">
        <f>COUNTIF('6 Obecność na treningu'!Y6:Z6,("=T"))+COUNTIF('6 Obecność na treningu'!Y6:Z6,("=C"))+COUNTIF('6 Obecność na treningu'!Y6:Z6,("=K"))</f>
        <v>0</v>
      </c>
      <c r="AF17">
        <f>COUNTIF('6 Obecność na treningu'!AA6:AB6,("=T"))+COUNTIF('6 Obecność na treningu'!AA6:AB6,("=C"))+COUNTIF('6 Obecność na treningu'!AA6:AB6,("=K"))</f>
        <v>0</v>
      </c>
      <c r="AH17">
        <f>COUNTIF('6 Obecność na treningu'!AC6:AD6,("=T"))+COUNTIF('6 Obecność na treningu'!AC6:AD6,("=C"))+COUNTIF('6 Obecność na treningu'!AC6:AD6,("=K"))</f>
        <v>0</v>
      </c>
      <c r="AJ17">
        <f>COUNTIF('6 Obecność na treningu'!AE6:AF6,("=T"))+COUNTIF('6 Obecność na treningu'!AE6:AF6,("=C"))+COUNTIF('6 Obecność na treningu'!AE6:AF6,("=K"))</f>
        <v>0</v>
      </c>
      <c r="AL17">
        <f>COUNTIF('6 Obecność na treningu'!AG6:AH6,("=T"))+COUNTIF('6 Obecność na treningu'!AG6:AH6,("=C"))+COUNTIF('6 Obecność na treningu'!AG6:AH6,("=K"))</f>
        <v>0</v>
      </c>
      <c r="AN17">
        <f>COUNTIF('6 Obecność na treningu'!AI6:AJ6,("=T"))+COUNTIF('6 Obecność na treningu'!AI6:AJ6,("=C"))+COUNTIF('6 Obecność na treningu'!AI6:AJ6,("=K"))</f>
        <v>0</v>
      </c>
      <c r="AP17">
        <f>COUNTIF('6 Obecność na treningu'!AK6:AL6,("=T"))+COUNTIF('6 Obecność na treningu'!AK6:AL6,("=C"))+COUNTIF('6 Obecność na treningu'!AK6:AL6,("=K"))</f>
        <v>0</v>
      </c>
      <c r="AR17">
        <f>COUNTIF('6 Obecność na treningu'!AM6:AN6,("=T"))+COUNTIF('6 Obecność na treningu'!AM6:AN6,("=C"))+COUNTIF('6 Obecność na treningu'!AM6:AN6,("=K"))</f>
        <v>0</v>
      </c>
      <c r="AT17">
        <f>COUNTIF('6 Obecność na treningu'!AO6:AP6,("=T"))+COUNTIF('6 Obecność na treningu'!AO6:AP6,("=C"))+COUNTIF('6 Obecność na treningu'!AO6:AP6,("=K"))</f>
        <v>0</v>
      </c>
      <c r="AV17">
        <f>COUNTIF('6 Obecność na treningu'!AQ6:AR6,("=T"))+COUNTIF('6 Obecność na treningu'!AQ6:AR6,("=C"))+COUNTIF('6 Obecność na treningu'!AQ6:AR6,("=K"))</f>
        <v>0</v>
      </c>
      <c r="AX17">
        <f>COUNTIF('6 Obecność na treningu'!AS6:AT6,("=T"))+COUNTIF('6 Obecność na treningu'!AS6:AT6,("=C"))+COUNTIF('6 Obecność na treningu'!AS6:AT6,("=K"))</f>
        <v>0</v>
      </c>
      <c r="AZ17">
        <f>COUNTIF('6 Obecność na treningu'!AU6:AV6,("=T"))+COUNTIF('6 Obecność na treningu'!AU6:AV6,("=C"))+COUNTIF('6 Obecność na treningu'!AU6:AV6,("=K"))</f>
        <v>0</v>
      </c>
      <c r="BB17">
        <f>COUNTIF('6 Obecność na treningu'!AW6:AX6,("=T"))+COUNTIF('6 Obecność na treningu'!AW6:AX6,("=C"))+COUNTIF('6 Obecność na treningu'!AW6:AX6,("=K"))</f>
        <v>0</v>
      </c>
      <c r="BD17">
        <f>COUNTIF('6 Obecność na treningu'!AY6:AZ6,("=T"))+COUNTIF('6 Obecność na treningu'!AY6:AZ6,("=C"))+COUNTIF('6 Obecność na treningu'!AY6:AZ6,("=K"))</f>
        <v>0</v>
      </c>
      <c r="BF17">
        <f t="shared" si="1"/>
        <v>0</v>
      </c>
      <c r="BH17">
        <f t="shared" si="2"/>
        <v>0</v>
      </c>
      <c r="BJ17">
        <f t="shared" si="3"/>
        <v>0</v>
      </c>
      <c r="BL17">
        <f t="shared" si="4"/>
        <v>0</v>
      </c>
      <c r="BN17">
        <f t="shared" si="5"/>
        <v>0</v>
      </c>
      <c r="BP17">
        <f t="shared" si="6"/>
        <v>0</v>
      </c>
      <c r="BR17">
        <f t="shared" si="7"/>
        <v>0</v>
      </c>
      <c r="BT17">
        <f t="shared" si="8"/>
        <v>0</v>
      </c>
      <c r="BV17">
        <f t="shared" si="9"/>
        <v>0</v>
      </c>
      <c r="BX17">
        <f t="shared" si="10"/>
        <v>0</v>
      </c>
      <c r="BZ17">
        <f t="shared" si="11"/>
        <v>0</v>
      </c>
      <c r="CB17">
        <f t="shared" si="12"/>
        <v>0</v>
      </c>
      <c r="CD17">
        <f t="shared" si="13"/>
        <v>0</v>
      </c>
      <c r="CF17">
        <f t="shared" si="14"/>
        <v>0</v>
      </c>
      <c r="CH17">
        <f t="shared" si="15"/>
        <v>0</v>
      </c>
      <c r="CJ17">
        <f t="shared" si="16"/>
        <v>0</v>
      </c>
      <c r="CL17">
        <f t="shared" si="17"/>
        <v>0</v>
      </c>
      <c r="CN17">
        <f t="shared" si="18"/>
        <v>0</v>
      </c>
      <c r="CP17">
        <f t="shared" si="19"/>
        <v>0</v>
      </c>
      <c r="CR17">
        <f t="shared" si="20"/>
        <v>0</v>
      </c>
      <c r="CT17">
        <f t="shared" si="21"/>
        <v>0</v>
      </c>
      <c r="CV17">
        <f t="shared" si="22"/>
        <v>0</v>
      </c>
      <c r="CX17">
        <f t="shared" si="23"/>
        <v>0</v>
      </c>
    </row>
    <row r="18" spans="2:102" ht="24.9" customHeight="1">
      <c r="B18" s="102" t="s">
        <v>104</v>
      </c>
      <c r="C18" s="220" t="str">
        <f>IF(ISBLANK('2 Spis zawodników - planowanych'!C15),"",'2 Spis zawodników - planowanych'!C15)</f>
        <v/>
      </c>
      <c r="D18" s="220" t="str">
        <f>IF('6 Obecność na treningu'!B7="","",'6 Obecność na treningu'!B7)</f>
        <v/>
      </c>
      <c r="E18" s="220" t="str">
        <f>IF('6 Obecność na treningu'!C7="","",'6 Obecność na treningu'!C7)</f>
        <v/>
      </c>
      <c r="F18" s="221" t="str">
        <f>IF('6 Obecność na treningu'!D7="","",'6 Obecność na treningu'!D7)</f>
        <v/>
      </c>
      <c r="G18" s="222" t="str">
        <f t="shared" si="0"/>
        <v/>
      </c>
      <c r="H18" s="646" t="s">
        <v>171</v>
      </c>
      <c r="I18" s="648"/>
      <c r="L18">
        <f>COUNTIF('6 Obecność na treningu'!G7:H7,("=T"))+COUNTIF('6 Obecność na treningu'!G7:H7,("=C"))+COUNTIF('6 Obecność na treningu'!G7:H7,("=K"))</f>
        <v>0</v>
      </c>
      <c r="N18">
        <f>COUNTIF('6 Obecność na treningu'!I7:J7,("=T"))+COUNTIF('6 Obecność na treningu'!I7:J7,("=C"))+COUNTIF('6 Obecność na treningu'!I7:J7,("=K"))</f>
        <v>0</v>
      </c>
      <c r="P18">
        <f>COUNTIF('6 Obecność na treningu'!K7:L7,("=T"))+COUNTIF('6 Obecność na treningu'!K7:L7,("=C"))+COUNTIF('6 Obecność na treningu'!K7:L7,("=K"))</f>
        <v>0</v>
      </c>
      <c r="R18">
        <f>COUNTIF('6 Obecność na treningu'!M7:N7,("=T"))+COUNTIF('6 Obecność na treningu'!M7:N7,("=C"))+COUNTIF('6 Obecność na treningu'!M7:N7,("=K"))</f>
        <v>0</v>
      </c>
      <c r="T18">
        <f>COUNTIF('6 Obecność na treningu'!O7:P7,("=T"))+COUNTIF('6 Obecność na treningu'!O7:P7,("=C"))+COUNTIF('6 Obecność na treningu'!O7:P7,("=K"))</f>
        <v>0</v>
      </c>
      <c r="V18">
        <f>COUNTIF('6 Obecność na treningu'!Q7:R7,("=T"))+COUNTIF('6 Obecność na treningu'!Q7:R7,("=C"))+COUNTIF('6 Obecność na treningu'!Q7:R7,("=K"))</f>
        <v>0</v>
      </c>
      <c r="X18">
        <f>COUNTIF('6 Obecność na treningu'!S7:T7,("=T"))+COUNTIF('6 Obecność na treningu'!S7:T7,("=C"))+COUNTIF('6 Obecność na treningu'!S7:T7,("=K"))</f>
        <v>0</v>
      </c>
      <c r="Z18">
        <f>COUNTIF('6 Obecność na treningu'!U7:V7,("=T"))+COUNTIF('6 Obecność na treningu'!U7:V7,("=C"))+COUNTIF('6 Obecność na treningu'!U7:V7,("=K"))</f>
        <v>0</v>
      </c>
      <c r="AB18">
        <f>COUNTIF('6 Obecność na treningu'!W7:X7,("=T"))+COUNTIF('6 Obecność na treningu'!W7:X7,("=C"))+COUNTIF('6 Obecność na treningu'!W7:X7,("=K"))</f>
        <v>0</v>
      </c>
      <c r="AD18">
        <f>COUNTIF('6 Obecność na treningu'!Y7:Z7,("=T"))+COUNTIF('6 Obecność na treningu'!Y7:Z7,("=C"))+COUNTIF('6 Obecność na treningu'!Y7:Z7,("=K"))</f>
        <v>0</v>
      </c>
      <c r="AF18">
        <f>COUNTIF('6 Obecność na treningu'!AA7:AB7,("=T"))+COUNTIF('6 Obecność na treningu'!AA7:AB7,("=C"))+COUNTIF('6 Obecność na treningu'!AA7:AB7,("=K"))</f>
        <v>0</v>
      </c>
      <c r="AH18">
        <f>COUNTIF('6 Obecność na treningu'!AC7:AD7,("=T"))+COUNTIF('6 Obecność na treningu'!AC7:AD7,("=C"))+COUNTIF('6 Obecność na treningu'!AC7:AD7,("=K"))</f>
        <v>0</v>
      </c>
      <c r="AJ18">
        <f>COUNTIF('6 Obecność na treningu'!AE7:AF7,("=T"))+COUNTIF('6 Obecność na treningu'!AE7:AF7,("=C"))+COUNTIF('6 Obecność na treningu'!AE7:AF7,("=K"))</f>
        <v>0</v>
      </c>
      <c r="AL18">
        <f>COUNTIF('6 Obecność na treningu'!AG7:AH7,("=T"))+COUNTIF('6 Obecność na treningu'!AG7:AH7,("=C"))+COUNTIF('6 Obecność na treningu'!AG7:AH7,("=K"))</f>
        <v>0</v>
      </c>
      <c r="AN18">
        <f>COUNTIF('6 Obecność na treningu'!AI7:AJ7,("=T"))+COUNTIF('6 Obecność na treningu'!AI7:AJ7,("=C"))+COUNTIF('6 Obecność na treningu'!AI7:AJ7,("=K"))</f>
        <v>0</v>
      </c>
      <c r="AP18">
        <f>COUNTIF('6 Obecność na treningu'!AK7:AL7,("=T"))+COUNTIF('6 Obecność na treningu'!AK7:AL7,("=C"))+COUNTIF('6 Obecność na treningu'!AK7:AL7,("=K"))</f>
        <v>0</v>
      </c>
      <c r="AR18">
        <f>COUNTIF('6 Obecność na treningu'!AM7:AN7,("=T"))+COUNTIF('6 Obecność na treningu'!AM7:AN7,("=C"))+COUNTIF('6 Obecność na treningu'!AM7:AN7,("=K"))</f>
        <v>0</v>
      </c>
      <c r="AT18">
        <f>COUNTIF('6 Obecność na treningu'!AO7:AP7,("=T"))+COUNTIF('6 Obecność na treningu'!AO7:AP7,("=C"))+COUNTIF('6 Obecność na treningu'!AO7:AP7,("=K"))</f>
        <v>0</v>
      </c>
      <c r="AV18">
        <f>COUNTIF('6 Obecność na treningu'!AQ7:AR7,("=T"))+COUNTIF('6 Obecność na treningu'!AQ7:AR7,("=C"))+COUNTIF('6 Obecność na treningu'!AQ7:AR7,("=K"))</f>
        <v>0</v>
      </c>
      <c r="AX18">
        <f>COUNTIF('6 Obecność na treningu'!AS7:AT7,("=T"))+COUNTIF('6 Obecność na treningu'!AS7:AT7,("=C"))+COUNTIF('6 Obecność na treningu'!AS7:AT7,("=K"))</f>
        <v>0</v>
      </c>
      <c r="AZ18">
        <f>COUNTIF('6 Obecność na treningu'!AU7:AV7,("=T"))+COUNTIF('6 Obecność na treningu'!AU7:AV7,("=C"))+COUNTIF('6 Obecność na treningu'!AU7:AV7,("=K"))</f>
        <v>0</v>
      </c>
      <c r="BB18">
        <f>COUNTIF('6 Obecność na treningu'!AW7:AX7,("=T"))+COUNTIF('6 Obecność na treningu'!AW7:AX7,("=C"))+COUNTIF('6 Obecność na treningu'!AW7:AX7,("=K"))</f>
        <v>0</v>
      </c>
      <c r="BD18">
        <f>COUNTIF('6 Obecność na treningu'!AY7:AZ7,("=T"))+COUNTIF('6 Obecność na treningu'!AY7:AZ7,("=C"))+COUNTIF('6 Obecność na treningu'!AY7:AZ7,("=K"))</f>
        <v>0</v>
      </c>
      <c r="BF18">
        <f t="shared" si="1"/>
        <v>0</v>
      </c>
      <c r="BH18">
        <f t="shared" si="2"/>
        <v>0</v>
      </c>
      <c r="BJ18">
        <f t="shared" si="3"/>
        <v>0</v>
      </c>
      <c r="BL18">
        <f t="shared" si="4"/>
        <v>0</v>
      </c>
      <c r="BN18">
        <f t="shared" si="5"/>
        <v>0</v>
      </c>
      <c r="BP18">
        <f t="shared" si="6"/>
        <v>0</v>
      </c>
      <c r="BR18">
        <f t="shared" si="7"/>
        <v>0</v>
      </c>
      <c r="BT18">
        <f t="shared" si="8"/>
        <v>0</v>
      </c>
      <c r="BV18">
        <f t="shared" si="9"/>
        <v>0</v>
      </c>
      <c r="BX18">
        <f t="shared" si="10"/>
        <v>0</v>
      </c>
      <c r="BZ18">
        <f t="shared" si="11"/>
        <v>0</v>
      </c>
      <c r="CB18">
        <f t="shared" si="12"/>
        <v>0</v>
      </c>
      <c r="CD18">
        <f t="shared" si="13"/>
        <v>0</v>
      </c>
      <c r="CF18">
        <f t="shared" si="14"/>
        <v>0</v>
      </c>
      <c r="CH18">
        <f t="shared" si="15"/>
        <v>0</v>
      </c>
      <c r="CJ18">
        <f t="shared" si="16"/>
        <v>0</v>
      </c>
      <c r="CL18">
        <f t="shared" si="17"/>
        <v>0</v>
      </c>
      <c r="CN18">
        <f t="shared" si="18"/>
        <v>0</v>
      </c>
      <c r="CP18">
        <f t="shared" si="19"/>
        <v>0</v>
      </c>
      <c r="CR18">
        <f t="shared" si="20"/>
        <v>0</v>
      </c>
      <c r="CT18">
        <f t="shared" si="21"/>
        <v>0</v>
      </c>
      <c r="CV18">
        <f t="shared" si="22"/>
        <v>0</v>
      </c>
      <c r="CX18">
        <f t="shared" si="23"/>
        <v>0</v>
      </c>
    </row>
    <row r="19" spans="2:102" ht="24.9" customHeight="1">
      <c r="B19" s="102" t="s">
        <v>129</v>
      </c>
      <c r="C19" s="220" t="str">
        <f>IF(ISBLANK('2 Spis zawodników - planowanych'!C16),"",'2 Spis zawodników - planowanych'!C16)</f>
        <v/>
      </c>
      <c r="D19" s="220" t="str">
        <f>IF('6 Obecność na treningu'!B8="","",'6 Obecność na treningu'!B8)</f>
        <v/>
      </c>
      <c r="E19" s="220" t="str">
        <f>IF('6 Obecność na treningu'!C8="","",'6 Obecność na treningu'!C8)</f>
        <v/>
      </c>
      <c r="F19" s="221" t="str">
        <f>IF('6 Obecność na treningu'!D8="","",'6 Obecność na treningu'!D8)</f>
        <v/>
      </c>
      <c r="G19" s="222" t="str">
        <f t="shared" si="0"/>
        <v/>
      </c>
      <c r="H19" s="646" t="s">
        <v>171</v>
      </c>
      <c r="I19" s="648"/>
      <c r="L19">
        <f>COUNTIF('6 Obecność na treningu'!G8:H8,("=T"))+COUNTIF('6 Obecność na treningu'!G8:H8,("=C"))+COUNTIF('6 Obecność na treningu'!G8:H8,("=K"))</f>
        <v>0</v>
      </c>
      <c r="N19">
        <f>COUNTIF('6 Obecność na treningu'!I8:J8,("=T"))+COUNTIF('6 Obecność na treningu'!I8:J8,("=C"))+COUNTIF('6 Obecność na treningu'!I8:J8,("=K"))</f>
        <v>0</v>
      </c>
      <c r="P19">
        <f>COUNTIF('6 Obecność na treningu'!K8:L8,("=T"))+COUNTIF('6 Obecność na treningu'!K8:L8,("=C"))+COUNTIF('6 Obecność na treningu'!K8:L8,("=K"))</f>
        <v>0</v>
      </c>
      <c r="R19">
        <f>COUNTIF('6 Obecność na treningu'!M8:N8,("=T"))+COUNTIF('6 Obecność na treningu'!M8:N8,("=C"))+COUNTIF('6 Obecność na treningu'!M8:N8,("=K"))</f>
        <v>0</v>
      </c>
      <c r="T19">
        <f>COUNTIF('6 Obecność na treningu'!O8:P8,("=T"))+COUNTIF('6 Obecność na treningu'!O8:P8,("=C"))+COUNTIF('6 Obecność na treningu'!O8:P8,("=K"))</f>
        <v>0</v>
      </c>
      <c r="V19">
        <f>COUNTIF('6 Obecność na treningu'!Q8:R8,("=T"))+COUNTIF('6 Obecność na treningu'!Q8:R8,("=C"))+COUNTIF('6 Obecność na treningu'!Q8:R8,("=K"))</f>
        <v>0</v>
      </c>
      <c r="X19">
        <f>COUNTIF('6 Obecność na treningu'!S8:T8,("=T"))+COUNTIF('6 Obecność na treningu'!S8:T8,("=C"))+COUNTIF('6 Obecność na treningu'!S8:T8,("=K"))</f>
        <v>0</v>
      </c>
      <c r="Z19">
        <f>COUNTIF('6 Obecność na treningu'!U8:V8,("=T"))+COUNTIF('6 Obecność na treningu'!U8:V8,("=C"))+COUNTIF('6 Obecność na treningu'!U8:V8,("=K"))</f>
        <v>0</v>
      </c>
      <c r="AB19">
        <f>COUNTIF('6 Obecność na treningu'!W8:X8,("=T"))+COUNTIF('6 Obecność na treningu'!W8:X8,("=C"))+COUNTIF('6 Obecność na treningu'!W8:X8,("=K"))</f>
        <v>0</v>
      </c>
      <c r="AD19">
        <f>COUNTIF('6 Obecność na treningu'!Y8:Z8,("=T"))+COUNTIF('6 Obecność na treningu'!Y8:Z8,("=C"))+COUNTIF('6 Obecność na treningu'!Y8:Z8,("=K"))</f>
        <v>0</v>
      </c>
      <c r="AF19">
        <f>COUNTIF('6 Obecność na treningu'!AA8:AB8,("=T"))+COUNTIF('6 Obecność na treningu'!AA8:AB8,("=C"))+COUNTIF('6 Obecność na treningu'!AA8:AB8,("=K"))</f>
        <v>0</v>
      </c>
      <c r="AH19">
        <f>COUNTIF('6 Obecność na treningu'!AC8:AD8,("=T"))+COUNTIF('6 Obecność na treningu'!AC8:AD8,("=C"))+COUNTIF('6 Obecność na treningu'!AC8:AD8,("=K"))</f>
        <v>0</v>
      </c>
      <c r="AJ19">
        <f>COUNTIF('6 Obecność na treningu'!AE8:AF8,("=T"))+COUNTIF('6 Obecność na treningu'!AE8:AF8,("=C"))+COUNTIF('6 Obecność na treningu'!AE8:AF8,("=K"))</f>
        <v>0</v>
      </c>
      <c r="AL19">
        <f>COUNTIF('6 Obecność na treningu'!AG8:AH8,("=T"))+COUNTIF('6 Obecność na treningu'!AG8:AH8,("=C"))+COUNTIF('6 Obecność na treningu'!AG8:AH8,("=K"))</f>
        <v>0</v>
      </c>
      <c r="AN19">
        <f>COUNTIF('6 Obecność na treningu'!AI8:AJ8,("=T"))+COUNTIF('6 Obecność na treningu'!AI8:AJ8,("=C"))+COUNTIF('6 Obecność na treningu'!AI8:AJ8,("=K"))</f>
        <v>0</v>
      </c>
      <c r="AP19">
        <f>COUNTIF('6 Obecność na treningu'!AK8:AL8,("=T"))+COUNTIF('6 Obecność na treningu'!AK8:AL8,("=C"))+COUNTIF('6 Obecność na treningu'!AK8:AL8,("=K"))</f>
        <v>0</v>
      </c>
      <c r="AR19">
        <f>COUNTIF('6 Obecność na treningu'!AM8:AN8,("=T"))+COUNTIF('6 Obecność na treningu'!AM8:AN8,("=C"))+COUNTIF('6 Obecność na treningu'!AM8:AN8,("=K"))</f>
        <v>0</v>
      </c>
      <c r="AT19">
        <f>COUNTIF('6 Obecność na treningu'!AO8:AP8,("=T"))+COUNTIF('6 Obecność na treningu'!AO8:AP8,("=C"))+COUNTIF('6 Obecność na treningu'!AO8:AP8,("=K"))</f>
        <v>0</v>
      </c>
      <c r="AV19">
        <f>COUNTIF('6 Obecność na treningu'!AQ8:AR8,("=T"))+COUNTIF('6 Obecność na treningu'!AQ8:AR8,("=C"))+COUNTIF('6 Obecność na treningu'!AQ8:AR8,("=K"))</f>
        <v>0</v>
      </c>
      <c r="AX19">
        <f>COUNTIF('6 Obecność na treningu'!AS8:AT8,("=T"))+COUNTIF('6 Obecność na treningu'!AS8:AT8,("=C"))+COUNTIF('6 Obecność na treningu'!AS8:AT8,("=K"))</f>
        <v>0</v>
      </c>
      <c r="AZ19">
        <f>COUNTIF('6 Obecność na treningu'!AU8:AV8,("=T"))+COUNTIF('6 Obecność na treningu'!AU8:AV8,("=C"))+COUNTIF('6 Obecność na treningu'!AU8:AV8,("=K"))</f>
        <v>0</v>
      </c>
      <c r="BB19">
        <f>COUNTIF('6 Obecność na treningu'!AW8:AX8,("=T"))+COUNTIF('6 Obecność na treningu'!AW8:AX8,("=C"))+COUNTIF('6 Obecność na treningu'!AW8:AX8,("=K"))</f>
        <v>0</v>
      </c>
      <c r="BD19">
        <f>COUNTIF('6 Obecność na treningu'!AY8:AZ8,("=T"))+COUNTIF('6 Obecność na treningu'!AY8:AZ8,("=C"))+COUNTIF('6 Obecność na treningu'!AY8:AZ8,("=K"))</f>
        <v>0</v>
      </c>
      <c r="BF19">
        <f t="shared" si="1"/>
        <v>0</v>
      </c>
      <c r="BH19">
        <f t="shared" si="2"/>
        <v>0</v>
      </c>
      <c r="BJ19">
        <f t="shared" si="3"/>
        <v>0</v>
      </c>
      <c r="BL19">
        <f t="shared" si="4"/>
        <v>0</v>
      </c>
      <c r="BN19">
        <f t="shared" si="5"/>
        <v>0</v>
      </c>
      <c r="BP19">
        <f t="shared" si="6"/>
        <v>0</v>
      </c>
      <c r="BR19">
        <f t="shared" si="7"/>
        <v>0</v>
      </c>
      <c r="BT19">
        <f t="shared" si="8"/>
        <v>0</v>
      </c>
      <c r="BV19">
        <f t="shared" si="9"/>
        <v>0</v>
      </c>
      <c r="BX19">
        <f t="shared" si="10"/>
        <v>0</v>
      </c>
      <c r="BZ19">
        <f t="shared" si="11"/>
        <v>0</v>
      </c>
      <c r="CB19">
        <f t="shared" si="12"/>
        <v>0</v>
      </c>
      <c r="CD19">
        <f t="shared" si="13"/>
        <v>0</v>
      </c>
      <c r="CF19">
        <f t="shared" si="14"/>
        <v>0</v>
      </c>
      <c r="CH19">
        <f t="shared" si="15"/>
        <v>0</v>
      </c>
      <c r="CJ19">
        <f t="shared" si="16"/>
        <v>0</v>
      </c>
      <c r="CL19">
        <f t="shared" si="17"/>
        <v>0</v>
      </c>
      <c r="CN19">
        <f t="shared" si="18"/>
        <v>0</v>
      </c>
      <c r="CP19">
        <f t="shared" si="19"/>
        <v>0</v>
      </c>
      <c r="CR19">
        <f t="shared" si="20"/>
        <v>0</v>
      </c>
      <c r="CT19">
        <f t="shared" si="21"/>
        <v>0</v>
      </c>
      <c r="CV19">
        <f t="shared" si="22"/>
        <v>0</v>
      </c>
      <c r="CX19">
        <f t="shared" si="23"/>
        <v>0</v>
      </c>
    </row>
    <row r="20" spans="2:102" ht="24.9" customHeight="1">
      <c r="B20" s="102" t="s">
        <v>130</v>
      </c>
      <c r="C20" s="220" t="str">
        <f>IF(ISBLANK('2 Spis zawodników - planowanych'!C17),"",'2 Spis zawodników - planowanych'!C17)</f>
        <v/>
      </c>
      <c r="D20" s="220" t="str">
        <f>IF('6 Obecność na treningu'!B9="","",'6 Obecność na treningu'!B9)</f>
        <v/>
      </c>
      <c r="E20" s="220" t="str">
        <f>IF('6 Obecność na treningu'!C9="","",'6 Obecność na treningu'!C9)</f>
        <v/>
      </c>
      <c r="F20" s="221" t="str">
        <f>IF('6 Obecność na treningu'!D9="","",'6 Obecność na treningu'!D9)</f>
        <v/>
      </c>
      <c r="G20" s="222" t="str">
        <f t="shared" si="0"/>
        <v/>
      </c>
      <c r="H20" s="646" t="s">
        <v>171</v>
      </c>
      <c r="I20" s="648"/>
      <c r="L20">
        <f>COUNTIF('6 Obecność na treningu'!G9:H9,("=T"))+COUNTIF('6 Obecność na treningu'!G9:H9,("=C"))+COUNTIF('6 Obecność na treningu'!G9:H9,("=K"))</f>
        <v>0</v>
      </c>
      <c r="N20">
        <f>COUNTIF('6 Obecność na treningu'!I9:J9,("=T"))+COUNTIF('6 Obecność na treningu'!I9:J9,("=C"))+COUNTIF('6 Obecność na treningu'!I9:J9,("=K"))</f>
        <v>0</v>
      </c>
      <c r="P20">
        <f>COUNTIF('6 Obecność na treningu'!K9:L9,("=T"))+COUNTIF('6 Obecność na treningu'!K9:L9,("=C"))+COUNTIF('6 Obecność na treningu'!K9:L9,("=K"))</f>
        <v>0</v>
      </c>
      <c r="R20">
        <f>COUNTIF('6 Obecność na treningu'!M9:N9,("=T"))+COUNTIF('6 Obecność na treningu'!M9:N9,("=C"))+COUNTIF('6 Obecność na treningu'!M9:N9,("=K"))</f>
        <v>0</v>
      </c>
      <c r="T20">
        <f>COUNTIF('6 Obecność na treningu'!O9:P9,("=T"))+COUNTIF('6 Obecność na treningu'!O9:P9,("=C"))+COUNTIF('6 Obecność na treningu'!O9:P9,("=K"))</f>
        <v>0</v>
      </c>
      <c r="V20">
        <f>COUNTIF('6 Obecność na treningu'!Q9:R9,("=T"))+COUNTIF('6 Obecność na treningu'!Q9:R9,("=C"))+COUNTIF('6 Obecność na treningu'!Q9:R9,("=K"))</f>
        <v>0</v>
      </c>
      <c r="X20">
        <f>COUNTIF('6 Obecność na treningu'!S9:T9,("=T"))+COUNTIF('6 Obecność na treningu'!S9:T9,("=C"))+COUNTIF('6 Obecność na treningu'!S9:T9,("=K"))</f>
        <v>0</v>
      </c>
      <c r="Z20">
        <f>COUNTIF('6 Obecność na treningu'!U9:V9,("=T"))+COUNTIF('6 Obecność na treningu'!U9:V9,("=C"))+COUNTIF('6 Obecność na treningu'!U9:V9,("=K"))</f>
        <v>0</v>
      </c>
      <c r="AB20">
        <f>COUNTIF('6 Obecność na treningu'!W9:X9,("=T"))+COUNTIF('6 Obecność na treningu'!W9:X9,("=C"))+COUNTIF('6 Obecność na treningu'!W9:X9,("=K"))</f>
        <v>0</v>
      </c>
      <c r="AD20">
        <f>COUNTIF('6 Obecność na treningu'!Y9:Z9,("=T"))+COUNTIF('6 Obecność na treningu'!Y9:Z9,("=C"))+COUNTIF('6 Obecność na treningu'!Y9:Z9,("=K"))</f>
        <v>0</v>
      </c>
      <c r="AF20">
        <f>COUNTIF('6 Obecność na treningu'!AA9:AB9,("=T"))+COUNTIF('6 Obecność na treningu'!AA9:AB9,("=C"))+COUNTIF('6 Obecność na treningu'!AA9:AB9,("=K"))</f>
        <v>0</v>
      </c>
      <c r="AH20">
        <f>COUNTIF('6 Obecność na treningu'!AC9:AD9,("=T"))+COUNTIF('6 Obecność na treningu'!AC9:AD9,("=C"))+COUNTIF('6 Obecność na treningu'!AC9:AD9,("=K"))</f>
        <v>0</v>
      </c>
      <c r="AJ20">
        <f>COUNTIF('6 Obecność na treningu'!AE9:AF9,("=T"))+COUNTIF('6 Obecność na treningu'!AE9:AF9,("=C"))+COUNTIF('6 Obecność na treningu'!AE9:AF9,("=K"))</f>
        <v>0</v>
      </c>
      <c r="AL20">
        <f>COUNTIF('6 Obecność na treningu'!AG9:AH9,("=T"))+COUNTIF('6 Obecność na treningu'!AG9:AH9,("=C"))+COUNTIF('6 Obecność na treningu'!AG9:AH9,("=K"))</f>
        <v>0</v>
      </c>
      <c r="AN20">
        <f>COUNTIF('6 Obecność na treningu'!AI9:AJ9,("=T"))+COUNTIF('6 Obecność na treningu'!AI9:AJ9,("=C"))+COUNTIF('6 Obecność na treningu'!AI9:AJ9,("=K"))</f>
        <v>0</v>
      </c>
      <c r="AP20">
        <f>COUNTIF('6 Obecność na treningu'!AK9:AL9,("=T"))+COUNTIF('6 Obecność na treningu'!AK9:AL9,("=C"))+COUNTIF('6 Obecność na treningu'!AK9:AL9,("=K"))</f>
        <v>0</v>
      </c>
      <c r="AR20">
        <f>COUNTIF('6 Obecność na treningu'!AM9:AN9,("=T"))+COUNTIF('6 Obecność na treningu'!AM9:AN9,("=C"))+COUNTIF('6 Obecność na treningu'!AM9:AN9,("=K"))</f>
        <v>0</v>
      </c>
      <c r="AT20">
        <f>COUNTIF('6 Obecność na treningu'!AO9:AP9,("=T"))+COUNTIF('6 Obecność na treningu'!AO9:AP9,("=C"))+COUNTIF('6 Obecność na treningu'!AO9:AP9,("=K"))</f>
        <v>0</v>
      </c>
      <c r="AV20">
        <f>COUNTIF('6 Obecność na treningu'!AQ9:AR9,("=T"))+COUNTIF('6 Obecność na treningu'!AQ9:AR9,("=C"))+COUNTIF('6 Obecność na treningu'!AQ9:AR9,("=K"))</f>
        <v>0</v>
      </c>
      <c r="AX20">
        <f>COUNTIF('6 Obecność na treningu'!AS9:AT9,("=T"))+COUNTIF('6 Obecność na treningu'!AS9:AT9,("=C"))+COUNTIF('6 Obecność na treningu'!AS9:AT9,("=K"))</f>
        <v>0</v>
      </c>
      <c r="AZ20">
        <f>COUNTIF('6 Obecność na treningu'!AU9:AV9,("=T"))+COUNTIF('6 Obecność na treningu'!AU9:AV9,("=C"))+COUNTIF('6 Obecność na treningu'!AU9:AV9,("=K"))</f>
        <v>0</v>
      </c>
      <c r="BB20">
        <f>COUNTIF('6 Obecność na treningu'!AW9:AX9,("=T"))+COUNTIF('6 Obecność na treningu'!AW9:AX9,("=C"))+COUNTIF('6 Obecność na treningu'!AW9:AX9,("=K"))</f>
        <v>0</v>
      </c>
      <c r="BD20">
        <f>COUNTIF('6 Obecność na treningu'!AY9:AZ9,("=T"))+COUNTIF('6 Obecność na treningu'!AY9:AZ9,("=C"))+COUNTIF('6 Obecność na treningu'!AY9:AZ9,("=K"))</f>
        <v>0</v>
      </c>
      <c r="BF20">
        <f t="shared" si="1"/>
        <v>0</v>
      </c>
      <c r="BH20">
        <f t="shared" si="2"/>
        <v>0</v>
      </c>
      <c r="BJ20">
        <f t="shared" si="3"/>
        <v>0</v>
      </c>
      <c r="BL20">
        <f t="shared" si="4"/>
        <v>0</v>
      </c>
      <c r="BN20">
        <f t="shared" si="5"/>
        <v>0</v>
      </c>
      <c r="BP20">
        <f t="shared" si="6"/>
        <v>0</v>
      </c>
      <c r="BR20">
        <f t="shared" si="7"/>
        <v>0</v>
      </c>
      <c r="BT20">
        <f t="shared" si="8"/>
        <v>0</v>
      </c>
      <c r="BV20">
        <f t="shared" si="9"/>
        <v>0</v>
      </c>
      <c r="BX20">
        <f t="shared" si="10"/>
        <v>0</v>
      </c>
      <c r="BZ20">
        <f t="shared" si="11"/>
        <v>0</v>
      </c>
      <c r="CB20">
        <f t="shared" si="12"/>
        <v>0</v>
      </c>
      <c r="CD20">
        <f t="shared" si="13"/>
        <v>0</v>
      </c>
      <c r="CF20">
        <f t="shared" si="14"/>
        <v>0</v>
      </c>
      <c r="CH20">
        <f t="shared" si="15"/>
        <v>0</v>
      </c>
      <c r="CJ20">
        <f t="shared" si="16"/>
        <v>0</v>
      </c>
      <c r="CL20">
        <f t="shared" si="17"/>
        <v>0</v>
      </c>
      <c r="CN20">
        <f t="shared" si="18"/>
        <v>0</v>
      </c>
      <c r="CP20">
        <f t="shared" si="19"/>
        <v>0</v>
      </c>
      <c r="CR20">
        <f t="shared" si="20"/>
        <v>0</v>
      </c>
      <c r="CT20">
        <f t="shared" si="21"/>
        <v>0</v>
      </c>
      <c r="CV20">
        <f t="shared" si="22"/>
        <v>0</v>
      </c>
      <c r="CX20">
        <f t="shared" si="23"/>
        <v>0</v>
      </c>
    </row>
    <row r="21" spans="2:102" ht="24.9" customHeight="1">
      <c r="B21" s="102" t="s">
        <v>141</v>
      </c>
      <c r="C21" s="220" t="str">
        <f>IF(ISBLANK('2 Spis zawodników - planowanych'!C18),"",'2 Spis zawodników - planowanych'!C18)</f>
        <v/>
      </c>
      <c r="D21" s="220" t="str">
        <f>IF('6 Obecność na treningu'!B10="","",'6 Obecność na treningu'!B10)</f>
        <v/>
      </c>
      <c r="E21" s="220" t="str">
        <f>IF('6 Obecność na treningu'!C10="","",'6 Obecność na treningu'!C10)</f>
        <v/>
      </c>
      <c r="F21" s="221" t="str">
        <f>IF('6 Obecność na treningu'!D10="","",'6 Obecność na treningu'!D10)</f>
        <v/>
      </c>
      <c r="G21" s="222" t="str">
        <f t="shared" si="0"/>
        <v/>
      </c>
      <c r="H21" s="646" t="s">
        <v>171</v>
      </c>
      <c r="I21" s="648"/>
      <c r="L21">
        <f>COUNTIF('6 Obecność na treningu'!G10:H10,("=T"))+COUNTIF('6 Obecność na treningu'!G10:H10,("=C"))+COUNTIF('6 Obecność na treningu'!G10:H10,("=K"))</f>
        <v>0</v>
      </c>
      <c r="N21">
        <f>COUNTIF('6 Obecność na treningu'!I10:J10,("=T"))+COUNTIF('6 Obecność na treningu'!I10:J10,("=C"))+COUNTIF('6 Obecność na treningu'!I10:J10,("=K"))</f>
        <v>0</v>
      </c>
      <c r="P21">
        <f>COUNTIF('6 Obecność na treningu'!K10:L10,("=T"))+COUNTIF('6 Obecność na treningu'!K10:L10,("=C"))+COUNTIF('6 Obecność na treningu'!K10:L10,("=K"))</f>
        <v>0</v>
      </c>
      <c r="R21">
        <f>COUNTIF('6 Obecność na treningu'!M10:N10,("=T"))+COUNTIF('6 Obecność na treningu'!M10:N10,("=C"))+COUNTIF('6 Obecność na treningu'!M10:N10,("=K"))</f>
        <v>0</v>
      </c>
      <c r="T21">
        <f>COUNTIF('6 Obecność na treningu'!O10:P10,("=T"))+COUNTIF('6 Obecność na treningu'!O10:P10,("=C"))+COUNTIF('6 Obecność na treningu'!O10:P10,("=K"))</f>
        <v>0</v>
      </c>
      <c r="V21">
        <f>COUNTIF('6 Obecność na treningu'!Q10:R10,("=T"))+COUNTIF('6 Obecność na treningu'!Q10:R10,("=C"))+COUNTIF('6 Obecność na treningu'!Q10:R10,("=K"))</f>
        <v>0</v>
      </c>
      <c r="X21">
        <f>COUNTIF('6 Obecność na treningu'!S10:T10,("=T"))+COUNTIF('6 Obecność na treningu'!S10:T10,("=C"))+COUNTIF('6 Obecność na treningu'!S10:T10,("=K"))</f>
        <v>0</v>
      </c>
      <c r="Z21">
        <f>COUNTIF('6 Obecność na treningu'!U10:V10,("=T"))+COUNTIF('6 Obecność na treningu'!U10:V10,("=C"))+COUNTIF('6 Obecność na treningu'!U10:V10,("=K"))</f>
        <v>0</v>
      </c>
      <c r="AB21">
        <f>COUNTIF('6 Obecność na treningu'!W10:X10,("=T"))+COUNTIF('6 Obecność na treningu'!W10:X10,("=C"))+COUNTIF('6 Obecność na treningu'!W10:X10,("=K"))</f>
        <v>0</v>
      </c>
      <c r="AD21">
        <f>COUNTIF('6 Obecność na treningu'!Y10:Z10,("=T"))+COUNTIF('6 Obecność na treningu'!Y10:Z10,("=C"))+COUNTIF('6 Obecność na treningu'!Y10:Z10,("=K"))</f>
        <v>0</v>
      </c>
      <c r="AF21">
        <f>COUNTIF('6 Obecność na treningu'!AA10:AB10,("=T"))+COUNTIF('6 Obecność na treningu'!AA10:AB10,("=C"))+COUNTIF('6 Obecność na treningu'!AA10:AB10,("=K"))</f>
        <v>0</v>
      </c>
      <c r="AH21">
        <f>COUNTIF('6 Obecność na treningu'!AC10:AD10,("=T"))+COUNTIF('6 Obecność na treningu'!AC10:AD10,("=C"))+COUNTIF('6 Obecność na treningu'!AC10:AD10,("=K"))</f>
        <v>0</v>
      </c>
      <c r="AJ21">
        <f>COUNTIF('6 Obecność na treningu'!AE10:AF10,("=T"))+COUNTIF('6 Obecność na treningu'!AE10:AF10,("=C"))+COUNTIF('6 Obecność na treningu'!AE10:AF10,("=K"))</f>
        <v>0</v>
      </c>
      <c r="AL21">
        <f>COUNTIF('6 Obecność na treningu'!AG10:AH10,("=T"))+COUNTIF('6 Obecność na treningu'!AG10:AH10,("=C"))+COUNTIF('6 Obecność na treningu'!AG10:AH10,("=K"))</f>
        <v>0</v>
      </c>
      <c r="AN21">
        <f>COUNTIF('6 Obecność na treningu'!AI10:AJ10,("=T"))+COUNTIF('6 Obecność na treningu'!AI10:AJ10,("=C"))+COUNTIF('6 Obecność na treningu'!AI10:AJ10,("=K"))</f>
        <v>0</v>
      </c>
      <c r="AP21">
        <f>COUNTIF('6 Obecność na treningu'!AK10:AL10,("=T"))+COUNTIF('6 Obecność na treningu'!AK10:AL10,("=C"))+COUNTIF('6 Obecność na treningu'!AK10:AL10,("=K"))</f>
        <v>0</v>
      </c>
      <c r="AR21">
        <f>COUNTIF('6 Obecność na treningu'!AM10:AN10,("=T"))+COUNTIF('6 Obecność na treningu'!AM10:AN10,("=C"))+COUNTIF('6 Obecność na treningu'!AM10:AN10,("=K"))</f>
        <v>0</v>
      </c>
      <c r="AT21">
        <f>COUNTIF('6 Obecność na treningu'!AO10:AP10,("=T"))+COUNTIF('6 Obecność na treningu'!AO10:AP10,("=C"))+COUNTIF('6 Obecność na treningu'!AO10:AP10,("=K"))</f>
        <v>0</v>
      </c>
      <c r="AV21">
        <f>COUNTIF('6 Obecność na treningu'!AQ10:AR10,("=T"))+COUNTIF('6 Obecność na treningu'!AQ10:AR10,("=C"))+COUNTIF('6 Obecność na treningu'!AQ10:AR10,("=K"))</f>
        <v>0</v>
      </c>
      <c r="AX21">
        <f>COUNTIF('6 Obecność na treningu'!AS10:AT10,("=T"))+COUNTIF('6 Obecność na treningu'!AS10:AT10,("=C"))+COUNTIF('6 Obecność na treningu'!AS10:AT10,("=K"))</f>
        <v>0</v>
      </c>
      <c r="AZ21">
        <f>COUNTIF('6 Obecność na treningu'!AU10:AV10,("=T"))+COUNTIF('6 Obecność na treningu'!AU10:AV10,("=C"))+COUNTIF('6 Obecność na treningu'!AU10:AV10,("=K"))</f>
        <v>0</v>
      </c>
      <c r="BB21">
        <f>COUNTIF('6 Obecność na treningu'!AW10:AX10,("=T"))+COUNTIF('6 Obecność na treningu'!AW10:AX10,("=C"))+COUNTIF('6 Obecność na treningu'!AW10:AX10,("=K"))</f>
        <v>0</v>
      </c>
      <c r="BD21">
        <f>COUNTIF('6 Obecność na treningu'!AY10:AZ10,("=T"))+COUNTIF('6 Obecność na treningu'!AY10:AZ10,("=C"))+COUNTIF('6 Obecność na treningu'!AY10:AZ10,("=K"))</f>
        <v>0</v>
      </c>
      <c r="BF21">
        <f t="shared" si="1"/>
        <v>0</v>
      </c>
      <c r="BH21">
        <f t="shared" si="2"/>
        <v>0</v>
      </c>
      <c r="BJ21">
        <f t="shared" si="3"/>
        <v>0</v>
      </c>
      <c r="BL21">
        <f t="shared" si="4"/>
        <v>0</v>
      </c>
      <c r="BN21">
        <f t="shared" si="5"/>
        <v>0</v>
      </c>
      <c r="BP21">
        <f t="shared" si="6"/>
        <v>0</v>
      </c>
      <c r="BR21">
        <f t="shared" si="7"/>
        <v>0</v>
      </c>
      <c r="BT21">
        <f t="shared" si="8"/>
        <v>0</v>
      </c>
      <c r="BV21">
        <f t="shared" si="9"/>
        <v>0</v>
      </c>
      <c r="BX21">
        <f t="shared" si="10"/>
        <v>0</v>
      </c>
      <c r="BZ21">
        <f t="shared" si="11"/>
        <v>0</v>
      </c>
      <c r="CB21">
        <f t="shared" si="12"/>
        <v>0</v>
      </c>
      <c r="CD21">
        <f t="shared" si="13"/>
        <v>0</v>
      </c>
      <c r="CF21">
        <f t="shared" si="14"/>
        <v>0</v>
      </c>
      <c r="CH21">
        <f t="shared" si="15"/>
        <v>0</v>
      </c>
      <c r="CJ21">
        <f t="shared" si="16"/>
        <v>0</v>
      </c>
      <c r="CL21">
        <f t="shared" si="17"/>
        <v>0</v>
      </c>
      <c r="CN21">
        <f t="shared" si="18"/>
        <v>0</v>
      </c>
      <c r="CP21">
        <f t="shared" si="19"/>
        <v>0</v>
      </c>
      <c r="CR21">
        <f t="shared" si="20"/>
        <v>0</v>
      </c>
      <c r="CT21">
        <f t="shared" si="21"/>
        <v>0</v>
      </c>
      <c r="CV21">
        <f t="shared" si="22"/>
        <v>0</v>
      </c>
      <c r="CX21">
        <f t="shared" si="23"/>
        <v>0</v>
      </c>
    </row>
    <row r="22" spans="2:102" ht="24.9" customHeight="1">
      <c r="B22" s="102" t="s">
        <v>142</v>
      </c>
      <c r="C22" s="220" t="str">
        <f>IF(ISBLANK('2 Spis zawodników - planowanych'!C19),"",'2 Spis zawodników - planowanych'!C19)</f>
        <v/>
      </c>
      <c r="D22" s="220" t="str">
        <f>IF('6 Obecność na treningu'!B11="","",'6 Obecność na treningu'!B11)</f>
        <v/>
      </c>
      <c r="E22" s="220" t="str">
        <f>IF('6 Obecność na treningu'!C11="","",'6 Obecność na treningu'!C11)</f>
        <v/>
      </c>
      <c r="F22" s="221" t="str">
        <f>IF('6 Obecność na treningu'!D11="","",'6 Obecność na treningu'!D11)</f>
        <v/>
      </c>
      <c r="G22" s="222" t="str">
        <f t="shared" si="0"/>
        <v/>
      </c>
      <c r="H22" s="646" t="s">
        <v>171</v>
      </c>
      <c r="I22" s="648"/>
      <c r="L22">
        <f>COUNTIF('6 Obecność na treningu'!G11:H11,("=T"))+COUNTIF('6 Obecność na treningu'!G11:H11,("=C"))+COUNTIF('6 Obecność na treningu'!G11:H11,("=K"))</f>
        <v>0</v>
      </c>
      <c r="N22">
        <f>COUNTIF('6 Obecność na treningu'!I11:J11,("=T"))+COUNTIF('6 Obecność na treningu'!I11:J11,("=C"))+COUNTIF('6 Obecność na treningu'!I11:J11,("=K"))</f>
        <v>0</v>
      </c>
      <c r="P22">
        <f>COUNTIF('6 Obecność na treningu'!K11:L11,("=T"))+COUNTIF('6 Obecność na treningu'!K11:L11,("=C"))+COUNTIF('6 Obecność na treningu'!K11:L11,("=K"))</f>
        <v>0</v>
      </c>
      <c r="R22">
        <f>COUNTIF('6 Obecność na treningu'!M11:N11,("=T"))+COUNTIF('6 Obecność na treningu'!M11:N11,("=C"))+COUNTIF('6 Obecność na treningu'!M11:N11,("=K"))</f>
        <v>0</v>
      </c>
      <c r="T22">
        <f>COUNTIF('6 Obecność na treningu'!O11:P11,("=T"))+COUNTIF('6 Obecność na treningu'!O11:P11,("=C"))+COUNTIF('6 Obecność na treningu'!O11:P11,("=K"))</f>
        <v>0</v>
      </c>
      <c r="V22">
        <f>COUNTIF('6 Obecność na treningu'!Q11:R11,("=T"))+COUNTIF('6 Obecność na treningu'!Q11:R11,("=C"))+COUNTIF('6 Obecność na treningu'!Q11:R11,("=K"))</f>
        <v>0</v>
      </c>
      <c r="X22">
        <f>COUNTIF('6 Obecność na treningu'!S11:T11,("=T"))+COUNTIF('6 Obecność na treningu'!S11:T11,("=C"))+COUNTIF('6 Obecność na treningu'!S11:T11,("=K"))</f>
        <v>0</v>
      </c>
      <c r="Z22">
        <f>COUNTIF('6 Obecność na treningu'!U11:V11,("=T"))+COUNTIF('6 Obecność na treningu'!U11:V11,("=C"))+COUNTIF('6 Obecność na treningu'!U11:V11,("=K"))</f>
        <v>0</v>
      </c>
      <c r="AB22">
        <f>COUNTIF('6 Obecność na treningu'!W11:X11,("=T"))+COUNTIF('6 Obecność na treningu'!W11:X11,("=C"))+COUNTIF('6 Obecność na treningu'!W11:X11,("=K"))</f>
        <v>0</v>
      </c>
      <c r="AD22">
        <f>COUNTIF('6 Obecność na treningu'!Y11:Z11,("=T"))+COUNTIF('6 Obecność na treningu'!Y11:Z11,("=C"))+COUNTIF('6 Obecność na treningu'!Y11:Z11,("=K"))</f>
        <v>0</v>
      </c>
      <c r="AF22">
        <f>COUNTIF('6 Obecność na treningu'!AA11:AB11,("=T"))+COUNTIF('6 Obecność na treningu'!AA11:AB11,("=C"))+COUNTIF('6 Obecność na treningu'!AA11:AB11,("=K"))</f>
        <v>0</v>
      </c>
      <c r="AH22">
        <f>COUNTIF('6 Obecność na treningu'!AC11:AD11,("=T"))+COUNTIF('6 Obecność na treningu'!AC11:AD11,("=C"))+COUNTIF('6 Obecność na treningu'!AC11:AD11,("=K"))</f>
        <v>0</v>
      </c>
      <c r="AJ22">
        <f>COUNTIF('6 Obecność na treningu'!AE11:AF11,("=T"))+COUNTIF('6 Obecność na treningu'!AE11:AF11,("=C"))+COUNTIF('6 Obecność na treningu'!AE11:AF11,("=K"))</f>
        <v>0</v>
      </c>
      <c r="AL22">
        <f>COUNTIF('6 Obecność na treningu'!AG11:AH11,("=T"))+COUNTIF('6 Obecność na treningu'!AG11:AH11,("=C"))+COUNTIF('6 Obecność na treningu'!AG11:AH11,("=K"))</f>
        <v>0</v>
      </c>
      <c r="AN22">
        <f>COUNTIF('6 Obecność na treningu'!AI11:AJ11,("=T"))+COUNTIF('6 Obecność na treningu'!AI11:AJ11,("=C"))+COUNTIF('6 Obecność na treningu'!AI11:AJ11,("=K"))</f>
        <v>0</v>
      </c>
      <c r="AP22">
        <f>COUNTIF('6 Obecność na treningu'!AK11:AL11,("=T"))+COUNTIF('6 Obecność na treningu'!AK11:AL11,("=C"))+COUNTIF('6 Obecność na treningu'!AK11:AL11,("=K"))</f>
        <v>0</v>
      </c>
      <c r="AR22">
        <f>COUNTIF('6 Obecność na treningu'!AM11:AN11,("=T"))+COUNTIF('6 Obecność na treningu'!AM11:AN11,("=C"))+COUNTIF('6 Obecność na treningu'!AM11:AN11,("=K"))</f>
        <v>0</v>
      </c>
      <c r="AT22">
        <f>COUNTIF('6 Obecność na treningu'!AO11:AP11,("=T"))+COUNTIF('6 Obecność na treningu'!AO11:AP11,("=C"))+COUNTIF('6 Obecność na treningu'!AO11:AP11,("=K"))</f>
        <v>0</v>
      </c>
      <c r="AV22">
        <f>COUNTIF('6 Obecność na treningu'!AQ11:AR11,("=T"))+COUNTIF('6 Obecność na treningu'!AQ11:AR11,("=C"))+COUNTIF('6 Obecność na treningu'!AQ11:AR11,("=K"))</f>
        <v>0</v>
      </c>
      <c r="AX22">
        <f>COUNTIF('6 Obecność na treningu'!AS11:AT11,("=T"))+COUNTIF('6 Obecność na treningu'!AS11:AT11,("=C"))+COUNTIF('6 Obecność na treningu'!AS11:AT11,("=K"))</f>
        <v>0</v>
      </c>
      <c r="AZ22">
        <f>COUNTIF('6 Obecność na treningu'!AU11:AV11,("=T"))+COUNTIF('6 Obecność na treningu'!AU11:AV11,("=C"))+COUNTIF('6 Obecność na treningu'!AU11:AV11,("=K"))</f>
        <v>0</v>
      </c>
      <c r="BB22">
        <f>COUNTIF('6 Obecność na treningu'!AW11:AX11,("=T"))+COUNTIF('6 Obecność na treningu'!AW11:AX11,("=C"))+COUNTIF('6 Obecność na treningu'!AW11:AX11,("=K"))</f>
        <v>0</v>
      </c>
      <c r="BD22">
        <f>COUNTIF('6 Obecność na treningu'!AY11:AZ11,("=T"))+COUNTIF('6 Obecność na treningu'!AY11:AZ11,("=C"))+COUNTIF('6 Obecność na treningu'!AY11:AZ11,("=K"))</f>
        <v>0</v>
      </c>
      <c r="BF22">
        <f t="shared" si="1"/>
        <v>0</v>
      </c>
      <c r="BH22">
        <f t="shared" si="2"/>
        <v>0</v>
      </c>
      <c r="BJ22">
        <f t="shared" si="3"/>
        <v>0</v>
      </c>
      <c r="BL22">
        <f t="shared" si="4"/>
        <v>0</v>
      </c>
      <c r="BN22">
        <f t="shared" si="5"/>
        <v>0</v>
      </c>
      <c r="BP22">
        <f t="shared" si="6"/>
        <v>0</v>
      </c>
      <c r="BR22">
        <f t="shared" si="7"/>
        <v>0</v>
      </c>
      <c r="BT22">
        <f t="shared" si="8"/>
        <v>0</v>
      </c>
      <c r="BV22">
        <f t="shared" si="9"/>
        <v>0</v>
      </c>
      <c r="BX22">
        <f t="shared" si="10"/>
        <v>0</v>
      </c>
      <c r="BZ22">
        <f t="shared" si="11"/>
        <v>0</v>
      </c>
      <c r="CB22">
        <f t="shared" si="12"/>
        <v>0</v>
      </c>
      <c r="CD22">
        <f t="shared" si="13"/>
        <v>0</v>
      </c>
      <c r="CF22">
        <f t="shared" si="14"/>
        <v>0</v>
      </c>
      <c r="CH22">
        <f t="shared" si="15"/>
        <v>0</v>
      </c>
      <c r="CJ22">
        <f t="shared" si="16"/>
        <v>0</v>
      </c>
      <c r="CL22">
        <f t="shared" si="17"/>
        <v>0</v>
      </c>
      <c r="CN22">
        <f t="shared" si="18"/>
        <v>0</v>
      </c>
      <c r="CP22">
        <f t="shared" si="19"/>
        <v>0</v>
      </c>
      <c r="CR22">
        <f t="shared" si="20"/>
        <v>0</v>
      </c>
      <c r="CT22">
        <f t="shared" si="21"/>
        <v>0</v>
      </c>
      <c r="CV22">
        <f t="shared" si="22"/>
        <v>0</v>
      </c>
      <c r="CX22">
        <f t="shared" si="23"/>
        <v>0</v>
      </c>
    </row>
    <row r="23" spans="2:102" ht="24.9" customHeight="1">
      <c r="B23" s="102" t="s">
        <v>143</v>
      </c>
      <c r="C23" s="220" t="str">
        <f>IF(ISBLANK('2 Spis zawodników - planowanych'!C20),"",'2 Spis zawodników - planowanych'!C20)</f>
        <v/>
      </c>
      <c r="D23" s="220" t="str">
        <f>IF('6 Obecność na treningu'!B12="","",'6 Obecność na treningu'!B12)</f>
        <v/>
      </c>
      <c r="E23" s="220" t="str">
        <f>IF('6 Obecność na treningu'!C12="","",'6 Obecność na treningu'!C12)</f>
        <v/>
      </c>
      <c r="F23" s="221" t="str">
        <f>IF('6 Obecność na treningu'!D12="","",'6 Obecność na treningu'!D12)</f>
        <v/>
      </c>
      <c r="G23" s="222" t="str">
        <f t="shared" si="0"/>
        <v/>
      </c>
      <c r="H23" s="646" t="s">
        <v>171</v>
      </c>
      <c r="I23" s="648"/>
      <c r="L23">
        <f>COUNTIF('6 Obecność na treningu'!G12:H12,("=T"))+COUNTIF('6 Obecność na treningu'!G12:H12,("=C"))+COUNTIF('6 Obecność na treningu'!G12:H12,("=K"))</f>
        <v>0</v>
      </c>
      <c r="N23">
        <f>COUNTIF('6 Obecność na treningu'!I12:J12,("=T"))+COUNTIF('6 Obecność na treningu'!I12:J12,("=C"))+COUNTIF('6 Obecność na treningu'!I12:J12,("=K"))</f>
        <v>0</v>
      </c>
      <c r="P23">
        <f>COUNTIF('6 Obecność na treningu'!K12:L12,("=T"))+COUNTIF('6 Obecność na treningu'!K12:L12,("=C"))+COUNTIF('6 Obecność na treningu'!K12:L12,("=K"))</f>
        <v>0</v>
      </c>
      <c r="R23">
        <f>COUNTIF('6 Obecność na treningu'!M12:N12,("=T"))+COUNTIF('6 Obecność na treningu'!M12:N12,("=C"))+COUNTIF('6 Obecność na treningu'!M12:N12,("=K"))</f>
        <v>0</v>
      </c>
      <c r="T23">
        <f>COUNTIF('6 Obecność na treningu'!O12:P12,("=T"))+COUNTIF('6 Obecność na treningu'!O12:P12,("=C"))+COUNTIF('6 Obecność na treningu'!O12:P12,("=K"))</f>
        <v>0</v>
      </c>
      <c r="V23">
        <f>COUNTIF('6 Obecność na treningu'!Q12:R12,("=T"))+COUNTIF('6 Obecność na treningu'!Q12:R12,("=C"))+COUNTIF('6 Obecność na treningu'!Q12:R12,("=K"))</f>
        <v>0</v>
      </c>
      <c r="X23">
        <f>COUNTIF('6 Obecność na treningu'!S12:T12,("=T"))+COUNTIF('6 Obecność na treningu'!S12:T12,("=C"))+COUNTIF('6 Obecność na treningu'!S12:T12,("=K"))</f>
        <v>0</v>
      </c>
      <c r="Z23">
        <f>COUNTIF('6 Obecność na treningu'!U12:V12,("=T"))+COUNTIF('6 Obecność na treningu'!U12:V12,("=C"))+COUNTIF('6 Obecność na treningu'!U12:V12,("=K"))</f>
        <v>0</v>
      </c>
      <c r="AB23">
        <f>COUNTIF('6 Obecność na treningu'!W12:X12,("=T"))+COUNTIF('6 Obecność na treningu'!W12:X12,("=C"))+COUNTIF('6 Obecność na treningu'!W12:X12,("=K"))</f>
        <v>0</v>
      </c>
      <c r="AD23">
        <f>COUNTIF('6 Obecność na treningu'!Y12:Z12,("=T"))+COUNTIF('6 Obecność na treningu'!Y12:Z12,("=C"))+COUNTIF('6 Obecność na treningu'!Y12:Z12,("=K"))</f>
        <v>0</v>
      </c>
      <c r="AF23">
        <f>COUNTIF('6 Obecność na treningu'!AA12:AB12,("=T"))+COUNTIF('6 Obecność na treningu'!AA12:AB12,("=C"))+COUNTIF('6 Obecność na treningu'!AA12:AB12,("=K"))</f>
        <v>0</v>
      </c>
      <c r="AH23">
        <f>COUNTIF('6 Obecność na treningu'!AC12:AD12,("=T"))+COUNTIF('6 Obecność na treningu'!AC12:AD12,("=C"))+COUNTIF('6 Obecność na treningu'!AC12:AD12,("=K"))</f>
        <v>0</v>
      </c>
      <c r="AJ23">
        <f>COUNTIF('6 Obecność na treningu'!AE12:AF12,("=T"))+COUNTIF('6 Obecność na treningu'!AE12:AF12,("=C"))+COUNTIF('6 Obecność na treningu'!AE12:AF12,("=K"))</f>
        <v>0</v>
      </c>
      <c r="AL23">
        <f>COUNTIF('6 Obecność na treningu'!AG12:AH12,("=T"))+COUNTIF('6 Obecność na treningu'!AG12:AH12,("=C"))+COUNTIF('6 Obecność na treningu'!AG12:AH12,("=K"))</f>
        <v>0</v>
      </c>
      <c r="AN23">
        <f>COUNTIF('6 Obecność na treningu'!AI12:AJ12,("=T"))+COUNTIF('6 Obecność na treningu'!AI12:AJ12,("=C"))+COUNTIF('6 Obecność na treningu'!AI12:AJ12,("=K"))</f>
        <v>0</v>
      </c>
      <c r="AP23">
        <f>COUNTIF('6 Obecność na treningu'!AK12:AL12,("=T"))+COUNTIF('6 Obecność na treningu'!AK12:AL12,("=C"))+COUNTIF('6 Obecność na treningu'!AK12:AL12,("=K"))</f>
        <v>0</v>
      </c>
      <c r="AR23">
        <f>COUNTIF('6 Obecność na treningu'!AM12:AN12,("=T"))+COUNTIF('6 Obecność na treningu'!AM12:AN12,("=C"))+COUNTIF('6 Obecność na treningu'!AM12:AN12,("=K"))</f>
        <v>0</v>
      </c>
      <c r="AT23">
        <f>COUNTIF('6 Obecność na treningu'!AO12:AP12,("=T"))+COUNTIF('6 Obecność na treningu'!AO12:AP12,("=C"))+COUNTIF('6 Obecność na treningu'!AO12:AP12,("=K"))</f>
        <v>0</v>
      </c>
      <c r="AV23">
        <f>COUNTIF('6 Obecność na treningu'!AQ12:AR12,("=T"))+COUNTIF('6 Obecność na treningu'!AQ12:AR12,("=C"))+COUNTIF('6 Obecność na treningu'!AQ12:AR12,("=K"))</f>
        <v>0</v>
      </c>
      <c r="AX23">
        <f>COUNTIF('6 Obecność na treningu'!AS12:AT12,("=T"))+COUNTIF('6 Obecność na treningu'!AS12:AT12,("=C"))+COUNTIF('6 Obecność na treningu'!AS12:AT12,("=K"))</f>
        <v>0</v>
      </c>
      <c r="AZ23">
        <f>COUNTIF('6 Obecność na treningu'!AU12:AV12,("=T"))+COUNTIF('6 Obecność na treningu'!AU12:AV12,("=C"))+COUNTIF('6 Obecność na treningu'!AU12:AV12,("=K"))</f>
        <v>0</v>
      </c>
      <c r="BB23">
        <f>COUNTIF('6 Obecność na treningu'!AW12:AX12,("=T"))+COUNTIF('6 Obecność na treningu'!AW12:AX12,("=C"))+COUNTIF('6 Obecność na treningu'!AW12:AX12,("=K"))</f>
        <v>0</v>
      </c>
      <c r="BD23">
        <f>COUNTIF('6 Obecność na treningu'!AY12:AZ12,("=T"))+COUNTIF('6 Obecność na treningu'!AY12:AZ12,("=C"))+COUNTIF('6 Obecność na treningu'!AY12:AZ12,("=K"))</f>
        <v>0</v>
      </c>
      <c r="BF23">
        <f t="shared" si="1"/>
        <v>0</v>
      </c>
      <c r="BH23">
        <f t="shared" si="2"/>
        <v>0</v>
      </c>
      <c r="BJ23">
        <f t="shared" si="3"/>
        <v>0</v>
      </c>
      <c r="BL23">
        <f t="shared" si="4"/>
        <v>0</v>
      </c>
      <c r="BN23">
        <f t="shared" si="5"/>
        <v>0</v>
      </c>
      <c r="BP23">
        <f t="shared" si="6"/>
        <v>0</v>
      </c>
      <c r="BR23">
        <f t="shared" si="7"/>
        <v>0</v>
      </c>
      <c r="BT23">
        <f t="shared" si="8"/>
        <v>0</v>
      </c>
      <c r="BV23">
        <f t="shared" si="9"/>
        <v>0</v>
      </c>
      <c r="BX23">
        <f t="shared" si="10"/>
        <v>0</v>
      </c>
      <c r="BZ23">
        <f t="shared" si="11"/>
        <v>0</v>
      </c>
      <c r="CB23">
        <f t="shared" si="12"/>
        <v>0</v>
      </c>
      <c r="CD23">
        <f t="shared" si="13"/>
        <v>0</v>
      </c>
      <c r="CF23">
        <f t="shared" si="14"/>
        <v>0</v>
      </c>
      <c r="CH23">
        <f t="shared" si="15"/>
        <v>0</v>
      </c>
      <c r="CJ23">
        <f t="shared" si="16"/>
        <v>0</v>
      </c>
      <c r="CL23">
        <f t="shared" si="17"/>
        <v>0</v>
      </c>
      <c r="CN23">
        <f t="shared" si="18"/>
        <v>0</v>
      </c>
      <c r="CP23">
        <f t="shared" si="19"/>
        <v>0</v>
      </c>
      <c r="CR23">
        <f t="shared" si="20"/>
        <v>0</v>
      </c>
      <c r="CT23">
        <f t="shared" si="21"/>
        <v>0</v>
      </c>
      <c r="CV23">
        <f t="shared" si="22"/>
        <v>0</v>
      </c>
      <c r="CX23">
        <f t="shared" si="23"/>
        <v>0</v>
      </c>
    </row>
    <row r="24" spans="2:102" ht="24.9" customHeight="1">
      <c r="B24" s="102" t="s">
        <v>144</v>
      </c>
      <c r="C24" s="220" t="str">
        <f>IF(ISBLANK('2 Spis zawodników - planowanych'!C21),"",'2 Spis zawodników - planowanych'!C21)</f>
        <v/>
      </c>
      <c r="D24" s="220" t="str">
        <f>IF('6 Obecność na treningu'!B13="","",'6 Obecność na treningu'!B13)</f>
        <v/>
      </c>
      <c r="E24" s="220" t="str">
        <f>IF('6 Obecność na treningu'!C13="","",'6 Obecność na treningu'!C13)</f>
        <v/>
      </c>
      <c r="F24" s="221" t="str">
        <f>IF('6 Obecność na treningu'!D13="","",'6 Obecność na treningu'!D13)</f>
        <v/>
      </c>
      <c r="G24" s="222" t="str">
        <f t="shared" si="0"/>
        <v/>
      </c>
      <c r="H24" s="646" t="s">
        <v>171</v>
      </c>
      <c r="I24" s="648"/>
      <c r="L24">
        <f>COUNTIF('6 Obecność na treningu'!G13:H13,("=T"))+COUNTIF('6 Obecność na treningu'!G13:H13,("=C"))+COUNTIF('6 Obecność na treningu'!G13:H13,("=K"))</f>
        <v>0</v>
      </c>
      <c r="N24">
        <f>COUNTIF('6 Obecność na treningu'!I13:J13,("=T"))+COUNTIF('6 Obecność na treningu'!I13:J13,("=C"))+COUNTIF('6 Obecność na treningu'!I13:J13,("=K"))</f>
        <v>0</v>
      </c>
      <c r="P24">
        <f>COUNTIF('6 Obecność na treningu'!K13:L13,("=T"))+COUNTIF('6 Obecność na treningu'!K13:L13,("=C"))+COUNTIF('6 Obecność na treningu'!K13:L13,("=K"))</f>
        <v>0</v>
      </c>
      <c r="R24">
        <f>COUNTIF('6 Obecność na treningu'!M13:N13,("=T"))+COUNTIF('6 Obecność na treningu'!M13:N13,("=C"))+COUNTIF('6 Obecność na treningu'!M13:N13,("=K"))</f>
        <v>0</v>
      </c>
      <c r="T24">
        <f>COUNTIF('6 Obecność na treningu'!O13:P13,("=T"))+COUNTIF('6 Obecność na treningu'!O13:P13,("=C"))+COUNTIF('6 Obecność na treningu'!O13:P13,("=K"))</f>
        <v>0</v>
      </c>
      <c r="V24">
        <f>COUNTIF('6 Obecność na treningu'!Q13:R13,("=T"))+COUNTIF('6 Obecność na treningu'!Q13:R13,("=C"))+COUNTIF('6 Obecność na treningu'!Q13:R13,("=K"))</f>
        <v>0</v>
      </c>
      <c r="X24">
        <f>COUNTIF('6 Obecność na treningu'!S13:T13,("=T"))+COUNTIF('6 Obecność na treningu'!S13:T13,("=C"))+COUNTIF('6 Obecność na treningu'!S13:T13,("=K"))</f>
        <v>0</v>
      </c>
      <c r="Z24">
        <f>COUNTIF('6 Obecność na treningu'!U13:V13,("=T"))+COUNTIF('6 Obecność na treningu'!U13:V13,("=C"))+COUNTIF('6 Obecność na treningu'!U13:V13,("=K"))</f>
        <v>0</v>
      </c>
      <c r="AB24">
        <f>COUNTIF('6 Obecność na treningu'!W13:X13,("=T"))+COUNTIF('6 Obecność na treningu'!W13:X13,("=C"))+COUNTIF('6 Obecność na treningu'!W13:X13,("=K"))</f>
        <v>0</v>
      </c>
      <c r="AD24">
        <f>COUNTIF('6 Obecność na treningu'!Y13:Z13,("=T"))+COUNTIF('6 Obecność na treningu'!Y13:Z13,("=C"))+COUNTIF('6 Obecność na treningu'!Y13:Z13,("=K"))</f>
        <v>0</v>
      </c>
      <c r="AF24">
        <f>COUNTIF('6 Obecność na treningu'!AA13:AB13,("=T"))+COUNTIF('6 Obecność na treningu'!AA13:AB13,("=C"))+COUNTIF('6 Obecność na treningu'!AA13:AB13,("=K"))</f>
        <v>0</v>
      </c>
      <c r="AH24">
        <f>COUNTIF('6 Obecność na treningu'!AC13:AD13,("=T"))+COUNTIF('6 Obecność na treningu'!AC13:AD13,("=C"))+COUNTIF('6 Obecność na treningu'!AC13:AD13,("=K"))</f>
        <v>0</v>
      </c>
      <c r="AJ24">
        <f>COUNTIF('6 Obecność na treningu'!AE13:AF13,("=T"))+COUNTIF('6 Obecność na treningu'!AE13:AF13,("=C"))+COUNTIF('6 Obecność na treningu'!AE13:AF13,("=K"))</f>
        <v>0</v>
      </c>
      <c r="AL24">
        <f>COUNTIF('6 Obecność na treningu'!AG13:AH13,("=T"))+COUNTIF('6 Obecność na treningu'!AG13:AH13,("=C"))+COUNTIF('6 Obecność na treningu'!AG13:AH13,("=K"))</f>
        <v>0</v>
      </c>
      <c r="AN24">
        <f>COUNTIF('6 Obecność na treningu'!AI13:AJ13,("=T"))+COUNTIF('6 Obecność na treningu'!AI13:AJ13,("=C"))+COUNTIF('6 Obecność na treningu'!AI13:AJ13,("=K"))</f>
        <v>0</v>
      </c>
      <c r="AP24">
        <f>COUNTIF('6 Obecność na treningu'!AK13:AL13,("=T"))+COUNTIF('6 Obecność na treningu'!AK13:AL13,("=C"))+COUNTIF('6 Obecność na treningu'!AK13:AL13,("=K"))</f>
        <v>0</v>
      </c>
      <c r="AR24">
        <f>COUNTIF('6 Obecność na treningu'!AM13:AN13,("=T"))+COUNTIF('6 Obecność na treningu'!AM13:AN13,("=C"))+COUNTIF('6 Obecność na treningu'!AM13:AN13,("=K"))</f>
        <v>0</v>
      </c>
      <c r="AT24">
        <f>COUNTIF('6 Obecność na treningu'!AO13:AP13,("=T"))+COUNTIF('6 Obecność na treningu'!AO13:AP13,("=C"))+COUNTIF('6 Obecność na treningu'!AO13:AP13,("=K"))</f>
        <v>0</v>
      </c>
      <c r="AV24">
        <f>COUNTIF('6 Obecność na treningu'!AQ13:AR13,("=T"))+COUNTIF('6 Obecność na treningu'!AQ13:AR13,("=C"))+COUNTIF('6 Obecność na treningu'!AQ13:AR13,("=K"))</f>
        <v>0</v>
      </c>
      <c r="AX24">
        <f>COUNTIF('6 Obecność na treningu'!AS13:AT13,("=T"))+COUNTIF('6 Obecność na treningu'!AS13:AT13,("=C"))+COUNTIF('6 Obecność na treningu'!AS13:AT13,("=K"))</f>
        <v>0</v>
      </c>
      <c r="AZ24">
        <f>COUNTIF('6 Obecność na treningu'!AU13:AV13,("=T"))+COUNTIF('6 Obecność na treningu'!AU13:AV13,("=C"))+COUNTIF('6 Obecność na treningu'!AU13:AV13,("=K"))</f>
        <v>0</v>
      </c>
      <c r="BB24">
        <f>COUNTIF('6 Obecność na treningu'!AW13:AX13,("=T"))+COUNTIF('6 Obecność na treningu'!AW13:AX13,("=C"))+COUNTIF('6 Obecność na treningu'!AW13:AX13,("=K"))</f>
        <v>0</v>
      </c>
      <c r="BD24">
        <f>COUNTIF('6 Obecność na treningu'!AY13:AZ13,("=T"))+COUNTIF('6 Obecność na treningu'!AY13:AZ13,("=C"))+COUNTIF('6 Obecność na treningu'!AY13:AZ13,("=K"))</f>
        <v>0</v>
      </c>
      <c r="BF24">
        <f t="shared" si="1"/>
        <v>0</v>
      </c>
      <c r="BH24">
        <f t="shared" si="2"/>
        <v>0</v>
      </c>
      <c r="BJ24">
        <f t="shared" si="3"/>
        <v>0</v>
      </c>
      <c r="BL24">
        <f t="shared" si="4"/>
        <v>0</v>
      </c>
      <c r="BN24">
        <f t="shared" si="5"/>
        <v>0</v>
      </c>
      <c r="BP24">
        <f t="shared" si="6"/>
        <v>0</v>
      </c>
      <c r="BR24">
        <f t="shared" si="7"/>
        <v>0</v>
      </c>
      <c r="BT24">
        <f t="shared" si="8"/>
        <v>0</v>
      </c>
      <c r="BV24">
        <f t="shared" si="9"/>
        <v>0</v>
      </c>
      <c r="BX24">
        <f t="shared" si="10"/>
        <v>0</v>
      </c>
      <c r="BZ24">
        <f t="shared" si="11"/>
        <v>0</v>
      </c>
      <c r="CB24">
        <f t="shared" si="12"/>
        <v>0</v>
      </c>
      <c r="CD24">
        <f t="shared" si="13"/>
        <v>0</v>
      </c>
      <c r="CF24">
        <f t="shared" si="14"/>
        <v>0</v>
      </c>
      <c r="CH24">
        <f t="shared" si="15"/>
        <v>0</v>
      </c>
      <c r="CJ24">
        <f t="shared" si="16"/>
        <v>0</v>
      </c>
      <c r="CL24">
        <f t="shared" si="17"/>
        <v>0</v>
      </c>
      <c r="CN24">
        <f t="shared" si="18"/>
        <v>0</v>
      </c>
      <c r="CP24">
        <f t="shared" si="19"/>
        <v>0</v>
      </c>
      <c r="CR24">
        <f t="shared" si="20"/>
        <v>0</v>
      </c>
      <c r="CT24">
        <f t="shared" si="21"/>
        <v>0</v>
      </c>
      <c r="CV24">
        <f t="shared" si="22"/>
        <v>0</v>
      </c>
      <c r="CX24">
        <f t="shared" si="23"/>
        <v>0</v>
      </c>
    </row>
    <row r="25" spans="2:102" ht="24.9" customHeight="1">
      <c r="B25" s="102" t="s">
        <v>145</v>
      </c>
      <c r="C25" s="220" t="str">
        <f>IF(ISBLANK('2 Spis zawodników - planowanych'!C22),"",'2 Spis zawodników - planowanych'!C22)</f>
        <v/>
      </c>
      <c r="D25" s="220" t="str">
        <f>IF('6 Obecność na treningu'!B14="","",'6 Obecność na treningu'!B14)</f>
        <v/>
      </c>
      <c r="E25" s="220" t="str">
        <f>IF('6 Obecność na treningu'!C14="","",'6 Obecność na treningu'!C14)</f>
        <v/>
      </c>
      <c r="F25" s="221" t="str">
        <f>IF('6 Obecność na treningu'!D14="","",'6 Obecność na treningu'!D14)</f>
        <v/>
      </c>
      <c r="G25" s="222" t="str">
        <f t="shared" si="0"/>
        <v/>
      </c>
      <c r="H25" s="646" t="s">
        <v>171</v>
      </c>
      <c r="I25" s="648"/>
      <c r="L25">
        <f>COUNTIF('6 Obecność na treningu'!G14:H14,("=T"))+COUNTIF('6 Obecność na treningu'!G14:H14,("=C"))+COUNTIF('6 Obecność na treningu'!G14:H14,("=K"))</f>
        <v>0</v>
      </c>
      <c r="N25">
        <f>COUNTIF('6 Obecność na treningu'!I14:J14,("=T"))+COUNTIF('6 Obecność na treningu'!I14:J14,("=C"))+COUNTIF('6 Obecność na treningu'!I14:J14,("=K"))</f>
        <v>0</v>
      </c>
      <c r="P25">
        <f>COUNTIF('6 Obecność na treningu'!K14:L14,("=T"))+COUNTIF('6 Obecność na treningu'!K14:L14,("=C"))+COUNTIF('6 Obecność na treningu'!K14:L14,("=K"))</f>
        <v>0</v>
      </c>
      <c r="R25">
        <f>COUNTIF('6 Obecność na treningu'!M14:N14,("=T"))+COUNTIF('6 Obecność na treningu'!M14:N14,("=C"))+COUNTIF('6 Obecność na treningu'!M14:N14,("=K"))</f>
        <v>0</v>
      </c>
      <c r="T25">
        <f>COUNTIF('6 Obecność na treningu'!O14:P14,("=T"))+COUNTIF('6 Obecność na treningu'!O14:P14,("=C"))+COUNTIF('6 Obecność na treningu'!O14:P14,("=K"))</f>
        <v>0</v>
      </c>
      <c r="V25">
        <f>COUNTIF('6 Obecność na treningu'!Q14:R14,("=T"))+COUNTIF('6 Obecność na treningu'!Q14:R14,("=C"))+COUNTIF('6 Obecność na treningu'!Q14:R14,("=K"))</f>
        <v>0</v>
      </c>
      <c r="X25">
        <f>COUNTIF('6 Obecność na treningu'!S14:T14,("=T"))+COUNTIF('6 Obecność na treningu'!S14:T14,("=C"))+COUNTIF('6 Obecność na treningu'!S14:T14,("=K"))</f>
        <v>0</v>
      </c>
      <c r="Z25">
        <f>COUNTIF('6 Obecność na treningu'!U14:V14,("=T"))+COUNTIF('6 Obecność na treningu'!U14:V14,("=C"))+COUNTIF('6 Obecność na treningu'!U14:V14,("=K"))</f>
        <v>0</v>
      </c>
      <c r="AB25">
        <f>COUNTIF('6 Obecność na treningu'!W14:X14,("=T"))+COUNTIF('6 Obecność na treningu'!W14:X14,("=C"))+COUNTIF('6 Obecność na treningu'!W14:X14,("=K"))</f>
        <v>0</v>
      </c>
      <c r="AD25">
        <f>COUNTIF('6 Obecność na treningu'!Y14:Z14,("=T"))+COUNTIF('6 Obecność na treningu'!Y14:Z14,("=C"))+COUNTIF('6 Obecność na treningu'!Y14:Z14,("=K"))</f>
        <v>0</v>
      </c>
      <c r="AF25">
        <f>COUNTIF('6 Obecność na treningu'!AA14:AB14,("=T"))+COUNTIF('6 Obecność na treningu'!AA14:AB14,("=C"))+COUNTIF('6 Obecność na treningu'!AA14:AB14,("=K"))</f>
        <v>0</v>
      </c>
      <c r="AH25">
        <f>COUNTIF('6 Obecność na treningu'!AC14:AD14,("=T"))+COUNTIF('6 Obecność na treningu'!AC14:AD14,("=C"))+COUNTIF('6 Obecność na treningu'!AC14:AD14,("=K"))</f>
        <v>0</v>
      </c>
      <c r="AJ25">
        <f>COUNTIF('6 Obecność na treningu'!AE14:AF14,("=T"))+COUNTIF('6 Obecność na treningu'!AE14:AF14,("=C"))+COUNTIF('6 Obecność na treningu'!AE14:AF14,("=K"))</f>
        <v>0</v>
      </c>
      <c r="AL25">
        <f>COUNTIF('6 Obecność na treningu'!AG14:AH14,("=T"))+COUNTIF('6 Obecność na treningu'!AG14:AH14,("=C"))+COUNTIF('6 Obecność na treningu'!AG14:AH14,("=K"))</f>
        <v>0</v>
      </c>
      <c r="AN25">
        <f>COUNTIF('6 Obecność na treningu'!AI14:AJ14,("=T"))+COUNTIF('6 Obecność na treningu'!AI14:AJ14,("=C"))+COUNTIF('6 Obecność na treningu'!AI14:AJ14,("=K"))</f>
        <v>0</v>
      </c>
      <c r="AP25">
        <f>COUNTIF('6 Obecność na treningu'!AK14:AL14,("=T"))+COUNTIF('6 Obecność na treningu'!AK14:AL14,("=C"))+COUNTIF('6 Obecność na treningu'!AK14:AL14,("=K"))</f>
        <v>0</v>
      </c>
      <c r="AR25">
        <f>COUNTIF('6 Obecność na treningu'!AM14:AN14,("=T"))+COUNTIF('6 Obecność na treningu'!AM14:AN14,("=C"))+COUNTIF('6 Obecność na treningu'!AM14:AN14,("=K"))</f>
        <v>0</v>
      </c>
      <c r="AT25">
        <f>COUNTIF('6 Obecność na treningu'!AO14:AP14,("=T"))+COUNTIF('6 Obecność na treningu'!AO14:AP14,("=C"))+COUNTIF('6 Obecność na treningu'!AO14:AP14,("=K"))</f>
        <v>0</v>
      </c>
      <c r="AV25">
        <f>COUNTIF('6 Obecność na treningu'!AQ14:AR14,("=T"))+COUNTIF('6 Obecność na treningu'!AQ14:AR14,("=C"))+COUNTIF('6 Obecność na treningu'!AQ14:AR14,("=K"))</f>
        <v>0</v>
      </c>
      <c r="AX25">
        <f>COUNTIF('6 Obecność na treningu'!AS14:AT14,("=T"))+COUNTIF('6 Obecność na treningu'!AS14:AT14,("=C"))+COUNTIF('6 Obecność na treningu'!AS14:AT14,("=K"))</f>
        <v>0</v>
      </c>
      <c r="AZ25">
        <f>COUNTIF('6 Obecność na treningu'!AU14:AV14,("=T"))+COUNTIF('6 Obecność na treningu'!AU14:AV14,("=C"))+COUNTIF('6 Obecność na treningu'!AU14:AV14,("=K"))</f>
        <v>0</v>
      </c>
      <c r="BB25">
        <f>COUNTIF('6 Obecność na treningu'!AW14:AX14,("=T"))+COUNTIF('6 Obecność na treningu'!AW14:AX14,("=C"))+COUNTIF('6 Obecność na treningu'!AW14:AX14,("=K"))</f>
        <v>0</v>
      </c>
      <c r="BD25">
        <f>COUNTIF('6 Obecność na treningu'!AY14:AZ14,("=T"))+COUNTIF('6 Obecność na treningu'!AY14:AZ14,("=C"))+COUNTIF('6 Obecność na treningu'!AY14:AZ14,("=K"))</f>
        <v>0</v>
      </c>
      <c r="BF25">
        <f t="shared" si="1"/>
        <v>0</v>
      </c>
      <c r="BH25">
        <f t="shared" si="2"/>
        <v>0</v>
      </c>
      <c r="BJ25">
        <f t="shared" si="3"/>
        <v>0</v>
      </c>
      <c r="BL25">
        <f t="shared" si="4"/>
        <v>0</v>
      </c>
      <c r="BN25">
        <f t="shared" si="5"/>
        <v>0</v>
      </c>
      <c r="BP25">
        <f t="shared" si="6"/>
        <v>0</v>
      </c>
      <c r="BR25">
        <f t="shared" si="7"/>
        <v>0</v>
      </c>
      <c r="BT25">
        <f t="shared" si="8"/>
        <v>0</v>
      </c>
      <c r="BV25">
        <f t="shared" si="9"/>
        <v>0</v>
      </c>
      <c r="BX25">
        <f t="shared" si="10"/>
        <v>0</v>
      </c>
      <c r="BZ25">
        <f t="shared" si="11"/>
        <v>0</v>
      </c>
      <c r="CB25">
        <f t="shared" si="12"/>
        <v>0</v>
      </c>
      <c r="CD25">
        <f t="shared" si="13"/>
        <v>0</v>
      </c>
      <c r="CF25">
        <f t="shared" si="14"/>
        <v>0</v>
      </c>
      <c r="CH25">
        <f t="shared" si="15"/>
        <v>0</v>
      </c>
      <c r="CJ25">
        <f t="shared" si="16"/>
        <v>0</v>
      </c>
      <c r="CL25">
        <f t="shared" si="17"/>
        <v>0</v>
      </c>
      <c r="CN25">
        <f t="shared" si="18"/>
        <v>0</v>
      </c>
      <c r="CP25">
        <f t="shared" si="19"/>
        <v>0</v>
      </c>
      <c r="CR25">
        <f t="shared" si="20"/>
        <v>0</v>
      </c>
      <c r="CT25">
        <f t="shared" si="21"/>
        <v>0</v>
      </c>
      <c r="CV25">
        <f t="shared" si="22"/>
        <v>0</v>
      </c>
      <c r="CX25">
        <f t="shared" si="23"/>
        <v>0</v>
      </c>
    </row>
    <row r="26" spans="2:102" ht="24.9" customHeight="1">
      <c r="B26" s="102" t="s">
        <v>146</v>
      </c>
      <c r="C26" s="220" t="str">
        <f>IF(ISBLANK('2 Spis zawodników - planowanych'!C23),"",'2 Spis zawodników - planowanych'!C23)</f>
        <v/>
      </c>
      <c r="D26" s="220" t="str">
        <f>IF('6 Obecność na treningu'!B15="","",'6 Obecność na treningu'!B15)</f>
        <v/>
      </c>
      <c r="E26" s="220" t="str">
        <f>IF('6 Obecność na treningu'!C15="","",'6 Obecność na treningu'!C15)</f>
        <v/>
      </c>
      <c r="F26" s="221" t="str">
        <f>IF('6 Obecność na treningu'!D15="","",'6 Obecność na treningu'!D15)</f>
        <v/>
      </c>
      <c r="G26" s="222" t="str">
        <f t="shared" si="0"/>
        <v/>
      </c>
      <c r="H26" s="646" t="s">
        <v>171</v>
      </c>
      <c r="I26" s="648"/>
      <c r="L26">
        <f>COUNTIF('6 Obecność na treningu'!G15:H15,("=T"))+COUNTIF('6 Obecność na treningu'!G15:H15,("=C"))+COUNTIF('6 Obecność na treningu'!G15:H15,("=K"))</f>
        <v>0</v>
      </c>
      <c r="N26">
        <f>COUNTIF('6 Obecność na treningu'!I15:J15,("=T"))+COUNTIF('6 Obecność na treningu'!I15:J15,("=C"))+COUNTIF('6 Obecność na treningu'!I15:J15,("=K"))</f>
        <v>0</v>
      </c>
      <c r="P26">
        <f>COUNTIF('6 Obecność na treningu'!K15:L15,("=T"))+COUNTIF('6 Obecność na treningu'!K15:L15,("=C"))+COUNTIF('6 Obecność na treningu'!K15:L15,("=K"))</f>
        <v>0</v>
      </c>
      <c r="R26">
        <f>COUNTIF('6 Obecność na treningu'!M15:N15,("=T"))+COUNTIF('6 Obecność na treningu'!M15:N15,("=C"))+COUNTIF('6 Obecność na treningu'!M15:N15,("=K"))</f>
        <v>0</v>
      </c>
      <c r="T26">
        <f>COUNTIF('6 Obecność na treningu'!O15:P15,("=T"))+COUNTIF('6 Obecność na treningu'!O15:P15,("=C"))+COUNTIF('6 Obecność na treningu'!O15:P15,("=K"))</f>
        <v>0</v>
      </c>
      <c r="V26">
        <f>COUNTIF('6 Obecność na treningu'!Q15:R15,("=T"))+COUNTIF('6 Obecność na treningu'!Q15:R15,("=C"))+COUNTIF('6 Obecność na treningu'!Q15:R15,("=K"))</f>
        <v>0</v>
      </c>
      <c r="X26">
        <f>COUNTIF('6 Obecność na treningu'!S15:T15,("=T"))+COUNTIF('6 Obecność na treningu'!S15:T15,("=C"))+COUNTIF('6 Obecność na treningu'!S15:T15,("=K"))</f>
        <v>0</v>
      </c>
      <c r="Z26">
        <f>COUNTIF('6 Obecność na treningu'!U15:V15,("=T"))+COUNTIF('6 Obecność na treningu'!U15:V15,("=C"))+COUNTIF('6 Obecność na treningu'!U15:V15,("=K"))</f>
        <v>0</v>
      </c>
      <c r="AB26">
        <f>COUNTIF('6 Obecność na treningu'!W15:X15,("=T"))+COUNTIF('6 Obecność na treningu'!W15:X15,("=C"))+COUNTIF('6 Obecność na treningu'!W15:X15,("=K"))</f>
        <v>0</v>
      </c>
      <c r="AD26">
        <f>COUNTIF('6 Obecność na treningu'!Y15:Z15,("=T"))+COUNTIF('6 Obecność na treningu'!Y15:Z15,("=C"))+COUNTIF('6 Obecność na treningu'!Y15:Z15,("=K"))</f>
        <v>0</v>
      </c>
      <c r="AF26">
        <f>COUNTIF('6 Obecność na treningu'!AA15:AB15,("=T"))+COUNTIF('6 Obecność na treningu'!AA15:AB15,("=C"))+COUNTIF('6 Obecność na treningu'!AA15:AB15,("=K"))</f>
        <v>0</v>
      </c>
      <c r="AH26">
        <f>COUNTIF('6 Obecność na treningu'!AC15:AD15,("=T"))+COUNTIF('6 Obecność na treningu'!AC15:AD15,("=C"))+COUNTIF('6 Obecność na treningu'!AC15:AD15,("=K"))</f>
        <v>0</v>
      </c>
      <c r="AJ26">
        <f>COUNTIF('6 Obecność na treningu'!AE15:AF15,("=T"))+COUNTIF('6 Obecność na treningu'!AE15:AF15,("=C"))+COUNTIF('6 Obecność na treningu'!AE15:AF15,("=K"))</f>
        <v>0</v>
      </c>
      <c r="AL26">
        <f>COUNTIF('6 Obecność na treningu'!AG15:AH15,("=T"))+COUNTIF('6 Obecność na treningu'!AG15:AH15,("=C"))+COUNTIF('6 Obecność na treningu'!AG15:AH15,("=K"))</f>
        <v>0</v>
      </c>
      <c r="AN26">
        <f>COUNTIF('6 Obecność na treningu'!AI15:AJ15,("=T"))+COUNTIF('6 Obecność na treningu'!AI15:AJ15,("=C"))+COUNTIF('6 Obecność na treningu'!AI15:AJ15,("=K"))</f>
        <v>0</v>
      </c>
      <c r="AP26">
        <f>COUNTIF('6 Obecność na treningu'!AK15:AL15,("=T"))+COUNTIF('6 Obecność na treningu'!AK15:AL15,("=C"))+COUNTIF('6 Obecność na treningu'!AK15:AL15,("=K"))</f>
        <v>0</v>
      </c>
      <c r="AR26">
        <f>COUNTIF('6 Obecność na treningu'!AM15:AN15,("=T"))+COUNTIF('6 Obecność na treningu'!AM15:AN15,("=C"))+COUNTIF('6 Obecność na treningu'!AM15:AN15,("=K"))</f>
        <v>0</v>
      </c>
      <c r="AT26">
        <f>COUNTIF('6 Obecność na treningu'!AO15:AP15,("=T"))+COUNTIF('6 Obecność na treningu'!AO15:AP15,("=C"))+COUNTIF('6 Obecność na treningu'!AO15:AP15,("=K"))</f>
        <v>0</v>
      </c>
      <c r="AV26">
        <f>COUNTIF('6 Obecność na treningu'!AQ15:AR15,("=T"))+COUNTIF('6 Obecność na treningu'!AQ15:AR15,("=C"))+COUNTIF('6 Obecność na treningu'!AQ15:AR15,("=K"))</f>
        <v>0</v>
      </c>
      <c r="AX26">
        <f>COUNTIF('6 Obecność na treningu'!AS15:AT15,("=T"))+COUNTIF('6 Obecność na treningu'!AS15:AT15,("=C"))+COUNTIF('6 Obecność na treningu'!AS15:AT15,("=K"))</f>
        <v>0</v>
      </c>
      <c r="AZ26">
        <f>COUNTIF('6 Obecność na treningu'!AU15:AV15,("=T"))+COUNTIF('6 Obecność na treningu'!AU15:AV15,("=C"))+COUNTIF('6 Obecność na treningu'!AU15:AV15,("=K"))</f>
        <v>0</v>
      </c>
      <c r="BB26">
        <f>COUNTIF('6 Obecność na treningu'!AW15:AX15,("=T"))+COUNTIF('6 Obecność na treningu'!AW15:AX15,("=C"))+COUNTIF('6 Obecność na treningu'!AW15:AX15,("=K"))</f>
        <v>0</v>
      </c>
      <c r="BD26">
        <f>COUNTIF('6 Obecność na treningu'!AY15:AZ15,("=T"))+COUNTIF('6 Obecność na treningu'!AY15:AZ15,("=C"))+COUNTIF('6 Obecność na treningu'!AY15:AZ15,("=K"))</f>
        <v>0</v>
      </c>
      <c r="BF26">
        <f t="shared" si="1"/>
        <v>0</v>
      </c>
      <c r="BH26">
        <f t="shared" si="2"/>
        <v>0</v>
      </c>
      <c r="BJ26">
        <f t="shared" si="3"/>
        <v>0</v>
      </c>
      <c r="BL26">
        <f t="shared" si="4"/>
        <v>0</v>
      </c>
      <c r="BN26">
        <f t="shared" si="5"/>
        <v>0</v>
      </c>
      <c r="BP26">
        <f t="shared" si="6"/>
        <v>0</v>
      </c>
      <c r="BR26">
        <f t="shared" si="7"/>
        <v>0</v>
      </c>
      <c r="BT26">
        <f t="shared" si="8"/>
        <v>0</v>
      </c>
      <c r="BV26">
        <f t="shared" si="9"/>
        <v>0</v>
      </c>
      <c r="BX26">
        <f t="shared" si="10"/>
        <v>0</v>
      </c>
      <c r="BZ26">
        <f t="shared" si="11"/>
        <v>0</v>
      </c>
      <c r="CB26">
        <f t="shared" si="12"/>
        <v>0</v>
      </c>
      <c r="CD26">
        <f t="shared" si="13"/>
        <v>0</v>
      </c>
      <c r="CF26">
        <f t="shared" si="14"/>
        <v>0</v>
      </c>
      <c r="CH26">
        <f t="shared" si="15"/>
        <v>0</v>
      </c>
      <c r="CJ26">
        <f t="shared" si="16"/>
        <v>0</v>
      </c>
      <c r="CL26">
        <f t="shared" si="17"/>
        <v>0</v>
      </c>
      <c r="CN26">
        <f t="shared" si="18"/>
        <v>0</v>
      </c>
      <c r="CP26">
        <f t="shared" si="19"/>
        <v>0</v>
      </c>
      <c r="CR26">
        <f t="shared" si="20"/>
        <v>0</v>
      </c>
      <c r="CT26">
        <f t="shared" si="21"/>
        <v>0</v>
      </c>
      <c r="CV26">
        <f t="shared" si="22"/>
        <v>0</v>
      </c>
      <c r="CX26">
        <f t="shared" si="23"/>
        <v>0</v>
      </c>
    </row>
    <row r="27" spans="2:102" ht="24.9" customHeight="1">
      <c r="B27" s="102" t="s">
        <v>147</v>
      </c>
      <c r="C27" s="220" t="str">
        <f>IF(ISBLANK('2 Spis zawodników - planowanych'!C24),"",'2 Spis zawodników - planowanych'!C24)</f>
        <v/>
      </c>
      <c r="D27" s="220" t="str">
        <f>IF('6 Obecność na treningu'!B16="","",'6 Obecność na treningu'!B16)</f>
        <v/>
      </c>
      <c r="E27" s="220" t="str">
        <f>IF('6 Obecność na treningu'!C16="","",'6 Obecność na treningu'!C16)</f>
        <v/>
      </c>
      <c r="F27" s="221" t="str">
        <f>IF('6 Obecność na treningu'!D16="","",'6 Obecność na treningu'!D16)</f>
        <v/>
      </c>
      <c r="G27" s="222" t="str">
        <f t="shared" si="0"/>
        <v/>
      </c>
      <c r="H27" s="646" t="s">
        <v>171</v>
      </c>
      <c r="I27" s="648"/>
      <c r="L27">
        <f>COUNTIF('6 Obecność na treningu'!G16:H16,("=T"))+COUNTIF('6 Obecność na treningu'!G16:H16,("=C"))+COUNTIF('6 Obecność na treningu'!G16:H16,("=K"))</f>
        <v>0</v>
      </c>
      <c r="N27">
        <f>COUNTIF('6 Obecność na treningu'!I16:J16,("=T"))+COUNTIF('6 Obecność na treningu'!I16:J16,("=C"))+COUNTIF('6 Obecność na treningu'!I16:J16,("=K"))</f>
        <v>0</v>
      </c>
      <c r="P27">
        <f>COUNTIF('6 Obecność na treningu'!K16:L16,("=T"))+COUNTIF('6 Obecność na treningu'!K16:L16,("=C"))+COUNTIF('6 Obecność na treningu'!K16:L16,("=K"))</f>
        <v>0</v>
      </c>
      <c r="R27">
        <f>COUNTIF('6 Obecność na treningu'!M16:N16,("=T"))+COUNTIF('6 Obecność na treningu'!M16:N16,("=C"))+COUNTIF('6 Obecność na treningu'!M16:N16,("=K"))</f>
        <v>0</v>
      </c>
      <c r="T27">
        <f>COUNTIF('6 Obecność na treningu'!O16:P16,("=T"))+COUNTIF('6 Obecność na treningu'!O16:P16,("=C"))+COUNTIF('6 Obecność na treningu'!O16:P16,("=K"))</f>
        <v>0</v>
      </c>
      <c r="V27">
        <f>COUNTIF('6 Obecność na treningu'!Q16:R16,("=T"))+COUNTIF('6 Obecność na treningu'!Q16:R16,("=C"))+COUNTIF('6 Obecność na treningu'!Q16:R16,("=K"))</f>
        <v>0</v>
      </c>
      <c r="X27">
        <f>COUNTIF('6 Obecność na treningu'!S16:T16,("=T"))+COUNTIF('6 Obecność na treningu'!S16:T16,("=C"))+COUNTIF('6 Obecność na treningu'!S16:T16,("=K"))</f>
        <v>0</v>
      </c>
      <c r="Z27">
        <f>COUNTIF('6 Obecność na treningu'!U16:V16,("=T"))+COUNTIF('6 Obecność na treningu'!U16:V16,("=C"))+COUNTIF('6 Obecność na treningu'!U16:V16,("=K"))</f>
        <v>0</v>
      </c>
      <c r="AB27">
        <f>COUNTIF('6 Obecność na treningu'!W16:X16,("=T"))+COUNTIF('6 Obecność na treningu'!W16:X16,("=C"))+COUNTIF('6 Obecność na treningu'!W16:X16,("=K"))</f>
        <v>0</v>
      </c>
      <c r="AD27">
        <f>COUNTIF('6 Obecność na treningu'!Y16:Z16,("=T"))+COUNTIF('6 Obecność na treningu'!Y16:Z16,("=C"))+COUNTIF('6 Obecność na treningu'!Y16:Z16,("=K"))</f>
        <v>0</v>
      </c>
      <c r="AF27">
        <f>COUNTIF('6 Obecność na treningu'!AA16:AB16,("=T"))+COUNTIF('6 Obecność na treningu'!AA16:AB16,("=C"))+COUNTIF('6 Obecność na treningu'!AA16:AB16,("=K"))</f>
        <v>0</v>
      </c>
      <c r="AH27">
        <f>COUNTIF('6 Obecność na treningu'!AC16:AD16,("=T"))+COUNTIF('6 Obecność na treningu'!AC16:AD16,("=C"))+COUNTIF('6 Obecność na treningu'!AC16:AD16,("=K"))</f>
        <v>0</v>
      </c>
      <c r="AJ27">
        <f>COUNTIF('6 Obecność na treningu'!AE16:AF16,("=T"))+COUNTIF('6 Obecność na treningu'!AE16:AF16,("=C"))+COUNTIF('6 Obecność na treningu'!AE16:AF16,("=K"))</f>
        <v>0</v>
      </c>
      <c r="AL27">
        <f>COUNTIF('6 Obecność na treningu'!AG16:AH16,("=T"))+COUNTIF('6 Obecność na treningu'!AG16:AH16,("=C"))+COUNTIF('6 Obecność na treningu'!AG16:AH16,("=K"))</f>
        <v>0</v>
      </c>
      <c r="AN27">
        <f>COUNTIF('6 Obecność na treningu'!AI16:AJ16,("=T"))+COUNTIF('6 Obecność na treningu'!AI16:AJ16,("=C"))+COUNTIF('6 Obecność na treningu'!AI16:AJ16,("=K"))</f>
        <v>0</v>
      </c>
      <c r="AP27">
        <f>COUNTIF('6 Obecność na treningu'!AK16:AL16,("=T"))+COUNTIF('6 Obecność na treningu'!AK16:AL16,("=C"))+COUNTIF('6 Obecność na treningu'!AK16:AL16,("=K"))</f>
        <v>0</v>
      </c>
      <c r="AR27">
        <f>COUNTIF('6 Obecność na treningu'!AM16:AN16,("=T"))+COUNTIF('6 Obecność na treningu'!AM16:AN16,("=C"))+COUNTIF('6 Obecność na treningu'!AM16:AN16,("=K"))</f>
        <v>0</v>
      </c>
      <c r="AT27">
        <f>COUNTIF('6 Obecność na treningu'!AO16:AP16,("=T"))+COUNTIF('6 Obecność na treningu'!AO16:AP16,("=C"))+COUNTIF('6 Obecność na treningu'!AO16:AP16,("=K"))</f>
        <v>0</v>
      </c>
      <c r="AV27">
        <f>COUNTIF('6 Obecność na treningu'!AQ16:AR16,("=T"))+COUNTIF('6 Obecność na treningu'!AQ16:AR16,("=C"))+COUNTIF('6 Obecność na treningu'!AQ16:AR16,("=K"))</f>
        <v>0</v>
      </c>
      <c r="AX27">
        <f>COUNTIF('6 Obecność na treningu'!AS16:AT16,("=T"))+COUNTIF('6 Obecność na treningu'!AS16:AT16,("=C"))+COUNTIF('6 Obecność na treningu'!AS16:AT16,("=K"))</f>
        <v>0</v>
      </c>
      <c r="AZ27">
        <f>COUNTIF('6 Obecność na treningu'!AU16:AV16,("=T"))+COUNTIF('6 Obecność na treningu'!AU16:AV16,("=C"))+COUNTIF('6 Obecność na treningu'!AU16:AV16,("=K"))</f>
        <v>0</v>
      </c>
      <c r="BB27">
        <f>COUNTIF('6 Obecność na treningu'!AW16:AX16,("=T"))+COUNTIF('6 Obecność na treningu'!AW16:AX16,("=C"))+COUNTIF('6 Obecność na treningu'!AW16:AX16,("=K"))</f>
        <v>0</v>
      </c>
      <c r="BD27">
        <f>COUNTIF('6 Obecność na treningu'!AY16:AZ16,("=T"))+COUNTIF('6 Obecność na treningu'!AY16:AZ16,("=C"))+COUNTIF('6 Obecność na treningu'!AY16:AZ16,("=K"))</f>
        <v>0</v>
      </c>
      <c r="BF27">
        <f t="shared" si="1"/>
        <v>0</v>
      </c>
      <c r="BH27">
        <f t="shared" si="2"/>
        <v>0</v>
      </c>
      <c r="BJ27">
        <f t="shared" si="3"/>
        <v>0</v>
      </c>
      <c r="BL27">
        <f t="shared" si="4"/>
        <v>0</v>
      </c>
      <c r="BN27">
        <f t="shared" si="5"/>
        <v>0</v>
      </c>
      <c r="BP27">
        <f t="shared" si="6"/>
        <v>0</v>
      </c>
      <c r="BR27">
        <f t="shared" si="7"/>
        <v>0</v>
      </c>
      <c r="BT27">
        <f t="shared" si="8"/>
        <v>0</v>
      </c>
      <c r="BV27">
        <f t="shared" si="9"/>
        <v>0</v>
      </c>
      <c r="BX27">
        <f t="shared" si="10"/>
        <v>0</v>
      </c>
      <c r="BZ27">
        <f t="shared" si="11"/>
        <v>0</v>
      </c>
      <c r="CB27">
        <f t="shared" si="12"/>
        <v>0</v>
      </c>
      <c r="CD27">
        <f t="shared" si="13"/>
        <v>0</v>
      </c>
      <c r="CF27">
        <f t="shared" si="14"/>
        <v>0</v>
      </c>
      <c r="CH27">
        <f t="shared" si="15"/>
        <v>0</v>
      </c>
      <c r="CJ27">
        <f t="shared" si="16"/>
        <v>0</v>
      </c>
      <c r="CL27">
        <f t="shared" si="17"/>
        <v>0</v>
      </c>
      <c r="CN27">
        <f t="shared" si="18"/>
        <v>0</v>
      </c>
      <c r="CP27">
        <f t="shared" si="19"/>
        <v>0</v>
      </c>
      <c r="CR27">
        <f t="shared" si="20"/>
        <v>0</v>
      </c>
      <c r="CT27">
        <f t="shared" si="21"/>
        <v>0</v>
      </c>
      <c r="CV27">
        <f t="shared" si="22"/>
        <v>0</v>
      </c>
      <c r="CX27">
        <f t="shared" si="23"/>
        <v>0</v>
      </c>
    </row>
    <row r="28" spans="2:102" ht="24.9" customHeight="1">
      <c r="B28" s="102" t="s">
        <v>155</v>
      </c>
      <c r="C28" s="220" t="str">
        <f>IF(ISBLANK('2 Spis zawodników - planowanych'!C25),"",'2 Spis zawodników - planowanych'!C25)</f>
        <v/>
      </c>
      <c r="D28" s="220" t="str">
        <f>IF('6 Obecność na treningu'!B17="","",'6 Obecność na treningu'!B17)</f>
        <v/>
      </c>
      <c r="E28" s="220" t="str">
        <f>IF('6 Obecność na treningu'!C17="","",'6 Obecność na treningu'!C17)</f>
        <v/>
      </c>
      <c r="F28" s="221" t="str">
        <f>IF('6 Obecność na treningu'!D17="","",'6 Obecność na treningu'!D17)</f>
        <v/>
      </c>
      <c r="G28" s="222" t="str">
        <f t="shared" si="0"/>
        <v/>
      </c>
      <c r="H28" s="646" t="s">
        <v>171</v>
      </c>
      <c r="I28" s="648"/>
      <c r="L28">
        <f>COUNTIF('6 Obecność na treningu'!G17:H17,("=T"))+COUNTIF('6 Obecność na treningu'!G17:H17,("=C"))+COUNTIF('6 Obecność na treningu'!G17:H17,("=K"))</f>
        <v>0</v>
      </c>
      <c r="N28">
        <f>COUNTIF('6 Obecność na treningu'!I17:J17,("=T"))+COUNTIF('6 Obecność na treningu'!I17:J17,("=C"))+COUNTIF('6 Obecność na treningu'!I17:J17,("=K"))</f>
        <v>0</v>
      </c>
      <c r="P28">
        <f>COUNTIF('6 Obecność na treningu'!K17:L17,("=T"))+COUNTIF('6 Obecność na treningu'!K17:L17,("=C"))+COUNTIF('6 Obecność na treningu'!K17:L17,("=K"))</f>
        <v>0</v>
      </c>
      <c r="R28">
        <f>COUNTIF('6 Obecność na treningu'!M17:N17,("=T"))+COUNTIF('6 Obecność na treningu'!M17:N17,("=C"))+COUNTIF('6 Obecność na treningu'!M17:N17,("=K"))</f>
        <v>0</v>
      </c>
      <c r="T28">
        <f>COUNTIF('6 Obecność na treningu'!O17:P17,("=T"))+COUNTIF('6 Obecność na treningu'!O17:P17,("=C"))+COUNTIF('6 Obecność na treningu'!O17:P17,("=K"))</f>
        <v>0</v>
      </c>
      <c r="V28">
        <f>COUNTIF('6 Obecność na treningu'!Q17:R17,("=T"))+COUNTIF('6 Obecność na treningu'!Q17:R17,("=C"))+COUNTIF('6 Obecność na treningu'!Q17:R17,("=K"))</f>
        <v>0</v>
      </c>
      <c r="X28">
        <f>COUNTIF('6 Obecność na treningu'!S17:T17,("=T"))+COUNTIF('6 Obecność na treningu'!S17:T17,("=C"))+COUNTIF('6 Obecność na treningu'!S17:T17,("=K"))</f>
        <v>0</v>
      </c>
      <c r="Z28">
        <f>COUNTIF('6 Obecność na treningu'!U17:V17,("=T"))+COUNTIF('6 Obecność na treningu'!U17:V17,("=C"))+COUNTIF('6 Obecność na treningu'!U17:V17,("=K"))</f>
        <v>0</v>
      </c>
      <c r="AB28">
        <f>COUNTIF('6 Obecność na treningu'!W17:X17,("=T"))+COUNTIF('6 Obecność na treningu'!W17:X17,("=C"))+COUNTIF('6 Obecność na treningu'!W17:X17,("=K"))</f>
        <v>0</v>
      </c>
      <c r="AD28">
        <f>COUNTIF('6 Obecność na treningu'!Y17:Z17,("=T"))+COUNTIF('6 Obecność na treningu'!Y17:Z17,("=C"))+COUNTIF('6 Obecność na treningu'!Y17:Z17,("=K"))</f>
        <v>0</v>
      </c>
      <c r="AF28">
        <f>COUNTIF('6 Obecność na treningu'!AA17:AB17,("=T"))+COUNTIF('6 Obecność na treningu'!AA17:AB17,("=C"))+COUNTIF('6 Obecność na treningu'!AA17:AB17,("=K"))</f>
        <v>0</v>
      </c>
      <c r="AH28">
        <f>COUNTIF('6 Obecność na treningu'!AC17:AD17,("=T"))+COUNTIF('6 Obecność na treningu'!AC17:AD17,("=C"))+COUNTIF('6 Obecność na treningu'!AC17:AD17,("=K"))</f>
        <v>0</v>
      </c>
      <c r="AJ28">
        <f>COUNTIF('6 Obecność na treningu'!AE17:AF17,("=T"))+COUNTIF('6 Obecność na treningu'!AE17:AF17,("=C"))+COUNTIF('6 Obecność na treningu'!AE17:AF17,("=K"))</f>
        <v>0</v>
      </c>
      <c r="AL28">
        <f>COUNTIF('6 Obecność na treningu'!AG17:AH17,("=T"))+COUNTIF('6 Obecność na treningu'!AG17:AH17,("=C"))+COUNTIF('6 Obecność na treningu'!AG17:AH17,("=K"))</f>
        <v>0</v>
      </c>
      <c r="AN28">
        <f>COUNTIF('6 Obecność na treningu'!AI17:AJ17,("=T"))+COUNTIF('6 Obecność na treningu'!AI17:AJ17,("=C"))+COUNTIF('6 Obecność na treningu'!AI17:AJ17,("=K"))</f>
        <v>0</v>
      </c>
      <c r="AP28">
        <f>COUNTIF('6 Obecność na treningu'!AK17:AL17,("=T"))+COUNTIF('6 Obecność na treningu'!AK17:AL17,("=C"))+COUNTIF('6 Obecność na treningu'!AK17:AL17,("=K"))</f>
        <v>0</v>
      </c>
      <c r="AR28">
        <f>COUNTIF('6 Obecność na treningu'!AM17:AN17,("=T"))+COUNTIF('6 Obecność na treningu'!AM17:AN17,("=C"))+COUNTIF('6 Obecność na treningu'!AM17:AN17,("=K"))</f>
        <v>0</v>
      </c>
      <c r="AT28">
        <f>COUNTIF('6 Obecność na treningu'!AO17:AP17,("=T"))+COUNTIF('6 Obecność na treningu'!AO17:AP17,("=C"))+COUNTIF('6 Obecność na treningu'!AO17:AP17,("=K"))</f>
        <v>0</v>
      </c>
      <c r="AV28">
        <f>COUNTIF('6 Obecność na treningu'!AQ17:AR17,("=T"))+COUNTIF('6 Obecność na treningu'!AQ17:AR17,("=C"))+COUNTIF('6 Obecność na treningu'!AQ17:AR17,("=K"))</f>
        <v>0</v>
      </c>
      <c r="AX28">
        <f>COUNTIF('6 Obecność na treningu'!AS17:AT17,("=T"))+COUNTIF('6 Obecność na treningu'!AS17:AT17,("=C"))+COUNTIF('6 Obecność na treningu'!AS17:AT17,("=K"))</f>
        <v>0</v>
      </c>
      <c r="AZ28">
        <f>COUNTIF('6 Obecność na treningu'!AU17:AV17,("=T"))+COUNTIF('6 Obecność na treningu'!AU17:AV17,("=C"))+COUNTIF('6 Obecność na treningu'!AU17:AV17,("=K"))</f>
        <v>0</v>
      </c>
      <c r="BB28">
        <f>COUNTIF('6 Obecność na treningu'!AW17:AX17,("=T"))+COUNTIF('6 Obecność na treningu'!AW17:AX17,("=C"))+COUNTIF('6 Obecność na treningu'!AW17:AX17,("=K"))</f>
        <v>0</v>
      </c>
      <c r="BD28">
        <f>COUNTIF('6 Obecność na treningu'!AY17:AZ17,("=T"))+COUNTIF('6 Obecność na treningu'!AY17:AZ17,("=C"))+COUNTIF('6 Obecność na treningu'!AY17:AZ17,("=K"))</f>
        <v>0</v>
      </c>
      <c r="BF28">
        <f t="shared" si="1"/>
        <v>0</v>
      </c>
      <c r="BH28">
        <f t="shared" si="2"/>
        <v>0</v>
      </c>
      <c r="BJ28">
        <f t="shared" si="3"/>
        <v>0</v>
      </c>
      <c r="BL28">
        <f t="shared" si="4"/>
        <v>0</v>
      </c>
      <c r="BN28">
        <f t="shared" si="5"/>
        <v>0</v>
      </c>
      <c r="BP28">
        <f t="shared" si="6"/>
        <v>0</v>
      </c>
      <c r="BR28">
        <f t="shared" si="7"/>
        <v>0</v>
      </c>
      <c r="BT28">
        <f t="shared" si="8"/>
        <v>0</v>
      </c>
      <c r="BV28">
        <f t="shared" si="9"/>
        <v>0</v>
      </c>
      <c r="BX28">
        <f t="shared" si="10"/>
        <v>0</v>
      </c>
      <c r="BZ28">
        <f t="shared" si="11"/>
        <v>0</v>
      </c>
      <c r="CB28">
        <f t="shared" si="12"/>
        <v>0</v>
      </c>
      <c r="CD28">
        <f t="shared" si="13"/>
        <v>0</v>
      </c>
      <c r="CF28">
        <f t="shared" si="14"/>
        <v>0</v>
      </c>
      <c r="CH28">
        <f t="shared" si="15"/>
        <v>0</v>
      </c>
      <c r="CJ28">
        <f t="shared" si="16"/>
        <v>0</v>
      </c>
      <c r="CL28">
        <f t="shared" si="17"/>
        <v>0</v>
      </c>
      <c r="CN28">
        <f t="shared" si="18"/>
        <v>0</v>
      </c>
      <c r="CP28">
        <f t="shared" si="19"/>
        <v>0</v>
      </c>
      <c r="CR28">
        <f t="shared" si="20"/>
        <v>0</v>
      </c>
      <c r="CT28">
        <f t="shared" si="21"/>
        <v>0</v>
      </c>
      <c r="CV28">
        <f t="shared" si="22"/>
        <v>0</v>
      </c>
      <c r="CX28">
        <f t="shared" si="23"/>
        <v>0</v>
      </c>
    </row>
    <row r="29" spans="2:102" ht="24.9" customHeight="1">
      <c r="B29" s="102" t="s">
        <v>156</v>
      </c>
      <c r="C29" s="220" t="str">
        <f>IF(ISBLANK('2 Spis zawodników - planowanych'!C26),"",'2 Spis zawodników - planowanych'!C26)</f>
        <v/>
      </c>
      <c r="D29" s="220" t="str">
        <f>IF('6 Obecność na treningu'!B18="","",'6 Obecność na treningu'!B18)</f>
        <v/>
      </c>
      <c r="E29" s="220" t="str">
        <f>IF('6 Obecność na treningu'!C18="","",'6 Obecność na treningu'!C18)</f>
        <v/>
      </c>
      <c r="F29" s="221" t="str">
        <f>IF('6 Obecność na treningu'!D18="","",'6 Obecność na treningu'!D18)</f>
        <v/>
      </c>
      <c r="G29" s="222" t="str">
        <f t="shared" si="0"/>
        <v/>
      </c>
      <c r="H29" s="646" t="s">
        <v>171</v>
      </c>
      <c r="I29" s="648"/>
      <c r="L29">
        <f>COUNTIF('6 Obecność na treningu'!G18:H18,("=T"))+COUNTIF('6 Obecność na treningu'!G18:H18,("=C"))+COUNTIF('6 Obecność na treningu'!G18:H18,("=K"))</f>
        <v>0</v>
      </c>
      <c r="N29">
        <f>COUNTIF('6 Obecność na treningu'!I18:J18,("=T"))+COUNTIF('6 Obecność na treningu'!I18:J18,("=C"))+COUNTIF('6 Obecność na treningu'!I18:J18,("=K"))</f>
        <v>0</v>
      </c>
      <c r="P29">
        <f>COUNTIF('6 Obecność na treningu'!K18:L18,("=T"))+COUNTIF('6 Obecność na treningu'!K18:L18,("=C"))+COUNTIF('6 Obecność na treningu'!K18:L18,("=K"))</f>
        <v>0</v>
      </c>
      <c r="R29">
        <f>COUNTIF('6 Obecność na treningu'!M18:N18,("=T"))+COUNTIF('6 Obecność na treningu'!M18:N18,("=C"))+COUNTIF('6 Obecność na treningu'!M18:N18,("=K"))</f>
        <v>0</v>
      </c>
      <c r="T29">
        <f>COUNTIF('6 Obecność na treningu'!O18:P18,("=T"))+COUNTIF('6 Obecność na treningu'!O18:P18,("=C"))+COUNTIF('6 Obecność na treningu'!O18:P18,("=K"))</f>
        <v>0</v>
      </c>
      <c r="V29">
        <f>COUNTIF('6 Obecność na treningu'!Q18:R18,("=T"))+COUNTIF('6 Obecność na treningu'!Q18:R18,("=C"))+COUNTIF('6 Obecność na treningu'!Q18:R18,("=K"))</f>
        <v>0</v>
      </c>
      <c r="X29">
        <f>COUNTIF('6 Obecność na treningu'!S18:T18,("=T"))+COUNTIF('6 Obecność na treningu'!S18:T18,("=C"))+COUNTIF('6 Obecność na treningu'!S18:T18,("=K"))</f>
        <v>0</v>
      </c>
      <c r="Z29">
        <f>COUNTIF('6 Obecność na treningu'!U18:V18,("=T"))+COUNTIF('6 Obecność na treningu'!U18:V18,("=C"))+COUNTIF('6 Obecność na treningu'!U18:V18,("=K"))</f>
        <v>0</v>
      </c>
      <c r="AB29">
        <f>COUNTIF('6 Obecność na treningu'!W18:X18,("=T"))+COUNTIF('6 Obecność na treningu'!W18:X18,("=C"))+COUNTIF('6 Obecność na treningu'!W18:X18,("=K"))</f>
        <v>0</v>
      </c>
      <c r="AD29">
        <f>COUNTIF('6 Obecność na treningu'!Y18:Z18,("=T"))+COUNTIF('6 Obecność na treningu'!Y18:Z18,("=C"))+COUNTIF('6 Obecność na treningu'!Y18:Z18,("=K"))</f>
        <v>0</v>
      </c>
      <c r="AF29">
        <f>COUNTIF('6 Obecność na treningu'!AA18:AB18,("=T"))+COUNTIF('6 Obecność na treningu'!AA18:AB18,("=C"))+COUNTIF('6 Obecność na treningu'!AA18:AB18,("=K"))</f>
        <v>0</v>
      </c>
      <c r="AH29">
        <f>COUNTIF('6 Obecność na treningu'!AC18:AD18,("=T"))+COUNTIF('6 Obecność na treningu'!AC18:AD18,("=C"))+COUNTIF('6 Obecność na treningu'!AC18:AD18,("=K"))</f>
        <v>0</v>
      </c>
      <c r="AJ29">
        <f>COUNTIF('6 Obecność na treningu'!AE18:AF18,("=T"))+COUNTIF('6 Obecność na treningu'!AE18:AF18,("=C"))+COUNTIF('6 Obecność na treningu'!AE18:AF18,("=K"))</f>
        <v>0</v>
      </c>
      <c r="AL29">
        <f>COUNTIF('6 Obecność na treningu'!AG18:AH18,("=T"))+COUNTIF('6 Obecność na treningu'!AG18:AH18,("=C"))+COUNTIF('6 Obecność na treningu'!AG18:AH18,("=K"))</f>
        <v>0</v>
      </c>
      <c r="AN29">
        <f>COUNTIF('6 Obecność na treningu'!AI18:AJ18,("=T"))+COUNTIF('6 Obecność na treningu'!AI18:AJ18,("=C"))+COUNTIF('6 Obecność na treningu'!AI18:AJ18,("=K"))</f>
        <v>0</v>
      </c>
      <c r="AP29">
        <f>COUNTIF('6 Obecność na treningu'!AK18:AL18,("=T"))+COUNTIF('6 Obecność na treningu'!AK18:AL18,("=C"))+COUNTIF('6 Obecność na treningu'!AK18:AL18,("=K"))</f>
        <v>0</v>
      </c>
      <c r="AR29">
        <f>COUNTIF('6 Obecność na treningu'!AM18:AN18,("=T"))+COUNTIF('6 Obecność na treningu'!AM18:AN18,("=C"))+COUNTIF('6 Obecność na treningu'!AM18:AN18,("=K"))</f>
        <v>0</v>
      </c>
      <c r="AT29">
        <f>COUNTIF('6 Obecność na treningu'!AO18:AP18,("=T"))+COUNTIF('6 Obecność na treningu'!AO18:AP18,("=C"))+COUNTIF('6 Obecność na treningu'!AO18:AP18,("=K"))</f>
        <v>0</v>
      </c>
      <c r="AV29">
        <f>COUNTIF('6 Obecność na treningu'!AQ18:AR18,("=T"))+COUNTIF('6 Obecność na treningu'!AQ18:AR18,("=C"))+COUNTIF('6 Obecność na treningu'!AQ18:AR18,("=K"))</f>
        <v>0</v>
      </c>
      <c r="AX29">
        <f>COUNTIF('6 Obecność na treningu'!AS18:AT18,("=T"))+COUNTIF('6 Obecność na treningu'!AS18:AT18,("=C"))+COUNTIF('6 Obecność na treningu'!AS18:AT18,("=K"))</f>
        <v>0</v>
      </c>
      <c r="AZ29">
        <f>COUNTIF('6 Obecność na treningu'!AU18:AV18,("=T"))+COUNTIF('6 Obecność na treningu'!AU18:AV18,("=C"))+COUNTIF('6 Obecność na treningu'!AU18:AV18,("=K"))</f>
        <v>0</v>
      </c>
      <c r="BB29">
        <f>COUNTIF('6 Obecność na treningu'!AW18:AX18,("=T"))+COUNTIF('6 Obecność na treningu'!AW18:AX18,("=C"))+COUNTIF('6 Obecność na treningu'!AW18:AX18,("=K"))</f>
        <v>0</v>
      </c>
      <c r="BD29">
        <f>COUNTIF('6 Obecność na treningu'!AY18:AZ18,("=T"))+COUNTIF('6 Obecność na treningu'!AY18:AZ18,("=C"))+COUNTIF('6 Obecność na treningu'!AY18:AZ18,("=K"))</f>
        <v>0</v>
      </c>
      <c r="BF29">
        <f t="shared" si="1"/>
        <v>0</v>
      </c>
      <c r="BH29">
        <f t="shared" si="2"/>
        <v>0</v>
      </c>
      <c r="BJ29">
        <f t="shared" si="3"/>
        <v>0</v>
      </c>
      <c r="BL29">
        <f t="shared" si="4"/>
        <v>0</v>
      </c>
      <c r="BN29">
        <f t="shared" si="5"/>
        <v>0</v>
      </c>
      <c r="BP29">
        <f t="shared" si="6"/>
        <v>0</v>
      </c>
      <c r="BR29">
        <f t="shared" si="7"/>
        <v>0</v>
      </c>
      <c r="BT29">
        <f t="shared" si="8"/>
        <v>0</v>
      </c>
      <c r="BV29">
        <f t="shared" si="9"/>
        <v>0</v>
      </c>
      <c r="BX29">
        <f t="shared" si="10"/>
        <v>0</v>
      </c>
      <c r="BZ29">
        <f t="shared" si="11"/>
        <v>0</v>
      </c>
      <c r="CB29">
        <f t="shared" si="12"/>
        <v>0</v>
      </c>
      <c r="CD29">
        <f t="shared" si="13"/>
        <v>0</v>
      </c>
      <c r="CF29">
        <f t="shared" si="14"/>
        <v>0</v>
      </c>
      <c r="CH29">
        <f t="shared" si="15"/>
        <v>0</v>
      </c>
      <c r="CJ29">
        <f t="shared" si="16"/>
        <v>0</v>
      </c>
      <c r="CL29">
        <f t="shared" si="17"/>
        <v>0</v>
      </c>
      <c r="CN29">
        <f t="shared" si="18"/>
        <v>0</v>
      </c>
      <c r="CP29">
        <f t="shared" si="19"/>
        <v>0</v>
      </c>
      <c r="CR29">
        <f t="shared" si="20"/>
        <v>0</v>
      </c>
      <c r="CT29">
        <f t="shared" si="21"/>
        <v>0</v>
      </c>
      <c r="CV29">
        <f t="shared" si="22"/>
        <v>0</v>
      </c>
      <c r="CX29">
        <f t="shared" si="23"/>
        <v>0</v>
      </c>
    </row>
    <row r="30" spans="2:102" ht="24.9" customHeight="1">
      <c r="B30" s="102" t="s">
        <v>157</v>
      </c>
      <c r="C30" s="220" t="str">
        <f>IF(ISBLANK('2 Spis zawodników - planowanych'!C27),"",'2 Spis zawodników - planowanych'!C27)</f>
        <v/>
      </c>
      <c r="D30" s="220" t="str">
        <f>IF('6 Obecność na treningu'!B19="","",'6 Obecność na treningu'!B19)</f>
        <v/>
      </c>
      <c r="E30" s="220" t="str">
        <f>IF('6 Obecność na treningu'!C19="","",'6 Obecność na treningu'!C19)</f>
        <v/>
      </c>
      <c r="F30" s="221" t="str">
        <f>IF('6 Obecność na treningu'!D19="","",'6 Obecność na treningu'!D19)</f>
        <v/>
      </c>
      <c r="G30" s="222" t="str">
        <f t="shared" si="0"/>
        <v/>
      </c>
      <c r="H30" s="646" t="s">
        <v>171</v>
      </c>
      <c r="I30" s="648"/>
      <c r="L30">
        <f>COUNTIF('6 Obecność na treningu'!G19:H19,("=T"))+COUNTIF('6 Obecność na treningu'!G19:H19,("=C"))+COUNTIF('6 Obecność na treningu'!G19:H19,("=K"))</f>
        <v>0</v>
      </c>
      <c r="N30">
        <f>COUNTIF('6 Obecność na treningu'!I19:J19,("=T"))+COUNTIF('6 Obecność na treningu'!I19:J19,("=C"))+COUNTIF('6 Obecność na treningu'!I19:J19,("=K"))</f>
        <v>0</v>
      </c>
      <c r="P30">
        <f>COUNTIF('6 Obecność na treningu'!K19:L19,("=T"))+COUNTIF('6 Obecność na treningu'!K19:L19,("=C"))+COUNTIF('6 Obecność na treningu'!K19:L19,("=K"))</f>
        <v>0</v>
      </c>
      <c r="R30">
        <f>COUNTIF('6 Obecność na treningu'!M19:N19,("=T"))+COUNTIF('6 Obecność na treningu'!M19:N19,("=C"))+COUNTIF('6 Obecność na treningu'!M19:N19,("=K"))</f>
        <v>0</v>
      </c>
      <c r="T30">
        <f>COUNTIF('6 Obecność na treningu'!O19:P19,("=T"))+COUNTIF('6 Obecność na treningu'!O19:P19,("=C"))+COUNTIF('6 Obecność na treningu'!O19:P19,("=K"))</f>
        <v>0</v>
      </c>
      <c r="V30">
        <f>COUNTIF('6 Obecność na treningu'!Q19:R19,("=T"))+COUNTIF('6 Obecność na treningu'!Q19:R19,("=C"))+COUNTIF('6 Obecność na treningu'!Q19:R19,("=K"))</f>
        <v>0</v>
      </c>
      <c r="X30">
        <f>COUNTIF('6 Obecność na treningu'!S19:T19,("=T"))+COUNTIF('6 Obecność na treningu'!S19:T19,("=C"))+COUNTIF('6 Obecność na treningu'!S19:T19,("=K"))</f>
        <v>0</v>
      </c>
      <c r="Z30">
        <f>COUNTIF('6 Obecność na treningu'!U19:V19,("=T"))+COUNTIF('6 Obecność na treningu'!U19:V19,("=C"))+COUNTIF('6 Obecność na treningu'!U19:V19,("=K"))</f>
        <v>0</v>
      </c>
      <c r="AB30">
        <f>COUNTIF('6 Obecność na treningu'!W19:X19,("=T"))+COUNTIF('6 Obecność na treningu'!W19:X19,("=C"))+COUNTIF('6 Obecność na treningu'!W19:X19,("=K"))</f>
        <v>0</v>
      </c>
      <c r="AD30">
        <f>COUNTIF('6 Obecność na treningu'!Y19:Z19,("=T"))+COUNTIF('6 Obecność na treningu'!Y19:Z19,("=C"))+COUNTIF('6 Obecność na treningu'!Y19:Z19,("=K"))</f>
        <v>0</v>
      </c>
      <c r="AF30">
        <f>COUNTIF('6 Obecność na treningu'!AA19:AB19,("=T"))+COUNTIF('6 Obecność na treningu'!AA19:AB19,("=C"))+COUNTIF('6 Obecność na treningu'!AA19:AB19,("=K"))</f>
        <v>0</v>
      </c>
      <c r="AH30">
        <f>COUNTIF('6 Obecność na treningu'!AC19:AD19,("=T"))+COUNTIF('6 Obecność na treningu'!AC19:AD19,("=C"))+COUNTIF('6 Obecność na treningu'!AC19:AD19,("=K"))</f>
        <v>0</v>
      </c>
      <c r="AJ30">
        <f>COUNTIF('6 Obecność na treningu'!AE19:AF19,("=T"))+COUNTIF('6 Obecność na treningu'!AE19:AF19,("=C"))+COUNTIF('6 Obecność na treningu'!AE19:AF19,("=K"))</f>
        <v>0</v>
      </c>
      <c r="AL30">
        <f>COUNTIF('6 Obecność na treningu'!AG19:AH19,("=T"))+COUNTIF('6 Obecność na treningu'!AG19:AH19,("=C"))+COUNTIF('6 Obecność na treningu'!AG19:AH19,("=K"))</f>
        <v>0</v>
      </c>
      <c r="AN30">
        <f>COUNTIF('6 Obecność na treningu'!AI19:AJ19,("=T"))+COUNTIF('6 Obecność na treningu'!AI19:AJ19,("=C"))+COUNTIF('6 Obecność na treningu'!AI19:AJ19,("=K"))</f>
        <v>0</v>
      </c>
      <c r="AP30">
        <f>COUNTIF('6 Obecność na treningu'!AK19:AL19,("=T"))+COUNTIF('6 Obecność na treningu'!AK19:AL19,("=C"))+COUNTIF('6 Obecność na treningu'!AK19:AL19,("=K"))</f>
        <v>0</v>
      </c>
      <c r="AR30">
        <f>COUNTIF('6 Obecność na treningu'!AM19:AN19,("=T"))+COUNTIF('6 Obecność na treningu'!AM19:AN19,("=C"))+COUNTIF('6 Obecność na treningu'!AM19:AN19,("=K"))</f>
        <v>0</v>
      </c>
      <c r="AT30">
        <f>COUNTIF('6 Obecność na treningu'!AO19:AP19,("=T"))+COUNTIF('6 Obecność na treningu'!AO19:AP19,("=C"))+COUNTIF('6 Obecność na treningu'!AO19:AP19,("=K"))</f>
        <v>0</v>
      </c>
      <c r="AV30">
        <f>COUNTIF('6 Obecność na treningu'!AQ19:AR19,("=T"))+COUNTIF('6 Obecność na treningu'!AQ19:AR19,("=C"))+COUNTIF('6 Obecność na treningu'!AQ19:AR19,("=K"))</f>
        <v>0</v>
      </c>
      <c r="AX30">
        <f>COUNTIF('6 Obecność na treningu'!AS19:AT19,("=T"))+COUNTIF('6 Obecność na treningu'!AS19:AT19,("=C"))+COUNTIF('6 Obecność na treningu'!AS19:AT19,("=K"))</f>
        <v>0</v>
      </c>
      <c r="AZ30">
        <f>COUNTIF('6 Obecność na treningu'!AU19:AV19,("=T"))+COUNTIF('6 Obecność na treningu'!AU19:AV19,("=C"))+COUNTIF('6 Obecność na treningu'!AU19:AV19,("=K"))</f>
        <v>0</v>
      </c>
      <c r="BB30">
        <f>COUNTIF('6 Obecność na treningu'!AW19:AX19,("=T"))+COUNTIF('6 Obecność na treningu'!AW19:AX19,("=C"))+COUNTIF('6 Obecność na treningu'!AW19:AX19,("=K"))</f>
        <v>0</v>
      </c>
      <c r="BD30">
        <f>COUNTIF('6 Obecność na treningu'!AY19:AZ19,("=T"))+COUNTIF('6 Obecność na treningu'!AY19:AZ19,("=C"))+COUNTIF('6 Obecność na treningu'!AY19:AZ19,("=K"))</f>
        <v>0</v>
      </c>
      <c r="BF30">
        <f t="shared" si="1"/>
        <v>0</v>
      </c>
      <c r="BH30">
        <f t="shared" si="2"/>
        <v>0</v>
      </c>
      <c r="BJ30">
        <f t="shared" si="3"/>
        <v>0</v>
      </c>
      <c r="BL30">
        <f t="shared" si="4"/>
        <v>0</v>
      </c>
      <c r="BN30">
        <f t="shared" si="5"/>
        <v>0</v>
      </c>
      <c r="BP30">
        <f t="shared" si="6"/>
        <v>0</v>
      </c>
      <c r="BR30">
        <f t="shared" si="7"/>
        <v>0</v>
      </c>
      <c r="BT30">
        <f t="shared" si="8"/>
        <v>0</v>
      </c>
      <c r="BV30">
        <f t="shared" si="9"/>
        <v>0</v>
      </c>
      <c r="BX30">
        <f t="shared" si="10"/>
        <v>0</v>
      </c>
      <c r="BZ30">
        <f t="shared" si="11"/>
        <v>0</v>
      </c>
      <c r="CB30">
        <f t="shared" si="12"/>
        <v>0</v>
      </c>
      <c r="CD30">
        <f t="shared" si="13"/>
        <v>0</v>
      </c>
      <c r="CF30">
        <f t="shared" si="14"/>
        <v>0</v>
      </c>
      <c r="CH30">
        <f t="shared" si="15"/>
        <v>0</v>
      </c>
      <c r="CJ30">
        <f t="shared" si="16"/>
        <v>0</v>
      </c>
      <c r="CL30">
        <f t="shared" si="17"/>
        <v>0</v>
      </c>
      <c r="CN30">
        <f t="shared" si="18"/>
        <v>0</v>
      </c>
      <c r="CP30">
        <f t="shared" si="19"/>
        <v>0</v>
      </c>
      <c r="CR30">
        <f t="shared" si="20"/>
        <v>0</v>
      </c>
      <c r="CT30">
        <f t="shared" si="21"/>
        <v>0</v>
      </c>
      <c r="CV30">
        <f t="shared" si="22"/>
        <v>0</v>
      </c>
      <c r="CX30">
        <f t="shared" si="23"/>
        <v>0</v>
      </c>
    </row>
    <row r="31" spans="2:102" ht="24.9" customHeight="1">
      <c r="B31" s="102" t="s">
        <v>158</v>
      </c>
      <c r="C31" s="220" t="str">
        <f>IF(ISBLANK('2 Spis zawodników - planowanych'!C28),"",'2 Spis zawodników - planowanych'!C28)</f>
        <v/>
      </c>
      <c r="D31" s="220" t="str">
        <f>IF('6 Obecność na treningu'!B20="","",'6 Obecność na treningu'!B20)</f>
        <v/>
      </c>
      <c r="E31" s="220" t="str">
        <f>IF('6 Obecność na treningu'!C20="","",'6 Obecność na treningu'!C20)</f>
        <v/>
      </c>
      <c r="F31" s="221" t="str">
        <f>IF('6 Obecność na treningu'!D20="","",'6 Obecność na treningu'!D20)</f>
        <v/>
      </c>
      <c r="G31" s="222" t="str">
        <f t="shared" si="0"/>
        <v/>
      </c>
      <c r="H31" s="646" t="s">
        <v>171</v>
      </c>
      <c r="I31" s="648"/>
      <c r="L31">
        <f>COUNTIF('6 Obecność na treningu'!G20:H20,("=T"))+COUNTIF('6 Obecność na treningu'!G20:H20,("=C"))+COUNTIF('6 Obecność na treningu'!G20:H20,("=K"))</f>
        <v>0</v>
      </c>
      <c r="N31">
        <f>COUNTIF('6 Obecność na treningu'!I20:J20,("=T"))+COUNTIF('6 Obecność na treningu'!I20:J20,("=C"))+COUNTIF('6 Obecność na treningu'!I20:J20,("=K"))</f>
        <v>0</v>
      </c>
      <c r="P31">
        <f>COUNTIF('6 Obecność na treningu'!K20:L20,("=T"))+COUNTIF('6 Obecność na treningu'!K20:L20,("=C"))+COUNTIF('6 Obecność na treningu'!K20:L20,("=K"))</f>
        <v>0</v>
      </c>
      <c r="R31">
        <f>COUNTIF('6 Obecność na treningu'!M20:N20,("=T"))+COUNTIF('6 Obecność na treningu'!M20:N20,("=C"))+COUNTIF('6 Obecność na treningu'!M20:N20,("=K"))</f>
        <v>0</v>
      </c>
      <c r="T31">
        <f>COUNTIF('6 Obecność na treningu'!O20:P20,("=T"))+COUNTIF('6 Obecność na treningu'!O20:P20,("=C"))+COUNTIF('6 Obecność na treningu'!O20:P20,("=K"))</f>
        <v>0</v>
      </c>
      <c r="V31">
        <f>COUNTIF('6 Obecność na treningu'!Q20:R20,("=T"))+COUNTIF('6 Obecność na treningu'!Q20:R20,("=C"))+COUNTIF('6 Obecność na treningu'!Q20:R20,("=K"))</f>
        <v>0</v>
      </c>
      <c r="X31">
        <f>COUNTIF('6 Obecność na treningu'!S20:T20,("=T"))+COUNTIF('6 Obecność na treningu'!S20:T20,("=C"))+COUNTIF('6 Obecność na treningu'!S20:T20,("=K"))</f>
        <v>0</v>
      </c>
      <c r="Z31">
        <f>COUNTIF('6 Obecność na treningu'!U20:V20,("=T"))+COUNTIF('6 Obecność na treningu'!U20:V20,("=C"))+COUNTIF('6 Obecność na treningu'!U20:V20,("=K"))</f>
        <v>0</v>
      </c>
      <c r="AB31">
        <f>COUNTIF('6 Obecność na treningu'!W20:X20,("=T"))+COUNTIF('6 Obecność na treningu'!W20:X20,("=C"))+COUNTIF('6 Obecność na treningu'!W20:X20,("=K"))</f>
        <v>0</v>
      </c>
      <c r="AD31">
        <f>COUNTIF('6 Obecność na treningu'!Y20:Z20,("=T"))+COUNTIF('6 Obecność na treningu'!Y20:Z20,("=C"))+COUNTIF('6 Obecność na treningu'!Y20:Z20,("=K"))</f>
        <v>0</v>
      </c>
      <c r="AF31">
        <f>COUNTIF('6 Obecność na treningu'!AA20:AB20,("=T"))+COUNTIF('6 Obecność na treningu'!AA20:AB20,("=C"))+COUNTIF('6 Obecność na treningu'!AA20:AB20,("=K"))</f>
        <v>0</v>
      </c>
      <c r="AH31">
        <f>COUNTIF('6 Obecność na treningu'!AC20:AD20,("=T"))+COUNTIF('6 Obecność na treningu'!AC20:AD20,("=C"))+COUNTIF('6 Obecność na treningu'!AC20:AD20,("=K"))</f>
        <v>0</v>
      </c>
      <c r="AJ31">
        <f>COUNTIF('6 Obecność na treningu'!AE20:AF20,("=T"))+COUNTIF('6 Obecność na treningu'!AE20:AF20,("=C"))+COUNTIF('6 Obecność na treningu'!AE20:AF20,("=K"))</f>
        <v>0</v>
      </c>
      <c r="AL31">
        <f>COUNTIF('6 Obecność na treningu'!AG20:AH20,("=T"))+COUNTIF('6 Obecność na treningu'!AG20:AH20,("=C"))+COUNTIF('6 Obecność na treningu'!AG20:AH20,("=K"))</f>
        <v>0</v>
      </c>
      <c r="AN31">
        <f>COUNTIF('6 Obecność na treningu'!AI20:AJ20,("=T"))+COUNTIF('6 Obecność na treningu'!AI20:AJ20,("=C"))+COUNTIF('6 Obecność na treningu'!AI20:AJ20,("=K"))</f>
        <v>0</v>
      </c>
      <c r="AP31">
        <f>COUNTIF('6 Obecność na treningu'!AK20:AL20,("=T"))+COUNTIF('6 Obecność na treningu'!AK20:AL20,("=C"))+COUNTIF('6 Obecność na treningu'!AK20:AL20,("=K"))</f>
        <v>0</v>
      </c>
      <c r="AR31">
        <f>COUNTIF('6 Obecność na treningu'!AM20:AN20,("=T"))+COUNTIF('6 Obecność na treningu'!AM20:AN20,("=C"))+COUNTIF('6 Obecność na treningu'!AM20:AN20,("=K"))</f>
        <v>0</v>
      </c>
      <c r="AT31">
        <f>COUNTIF('6 Obecność na treningu'!AO20:AP20,("=T"))+COUNTIF('6 Obecność na treningu'!AO20:AP20,("=C"))+COUNTIF('6 Obecność na treningu'!AO20:AP20,("=K"))</f>
        <v>0</v>
      </c>
      <c r="AV31">
        <f>COUNTIF('6 Obecność na treningu'!AQ20:AR20,("=T"))+COUNTIF('6 Obecność na treningu'!AQ20:AR20,("=C"))+COUNTIF('6 Obecność na treningu'!AQ20:AR20,("=K"))</f>
        <v>0</v>
      </c>
      <c r="AX31">
        <f>COUNTIF('6 Obecność na treningu'!AS20:AT20,("=T"))+COUNTIF('6 Obecność na treningu'!AS20:AT20,("=C"))+COUNTIF('6 Obecność na treningu'!AS20:AT20,("=K"))</f>
        <v>0</v>
      </c>
      <c r="AZ31">
        <f>COUNTIF('6 Obecność na treningu'!AU20:AV20,("=T"))+COUNTIF('6 Obecność na treningu'!AU20:AV20,("=C"))+COUNTIF('6 Obecność na treningu'!AU20:AV20,("=K"))</f>
        <v>0</v>
      </c>
      <c r="BB31">
        <f>COUNTIF('6 Obecność na treningu'!AW20:AX20,("=T"))+COUNTIF('6 Obecność na treningu'!AW20:AX20,("=C"))+COUNTIF('6 Obecność na treningu'!AW20:AX20,("=K"))</f>
        <v>0</v>
      </c>
      <c r="BD31">
        <f>COUNTIF('6 Obecność na treningu'!AY20:AZ20,("=T"))+COUNTIF('6 Obecność na treningu'!AY20:AZ20,("=C"))+COUNTIF('6 Obecność na treningu'!AY20:AZ20,("=K"))</f>
        <v>0</v>
      </c>
      <c r="BF31">
        <f t="shared" si="1"/>
        <v>0</v>
      </c>
      <c r="BH31">
        <f t="shared" si="2"/>
        <v>0</v>
      </c>
      <c r="BJ31">
        <f t="shared" si="3"/>
        <v>0</v>
      </c>
      <c r="BL31">
        <f t="shared" si="4"/>
        <v>0</v>
      </c>
      <c r="BN31">
        <f t="shared" si="5"/>
        <v>0</v>
      </c>
      <c r="BP31">
        <f t="shared" si="6"/>
        <v>0</v>
      </c>
      <c r="BR31">
        <f t="shared" si="7"/>
        <v>0</v>
      </c>
      <c r="BT31">
        <f t="shared" si="8"/>
        <v>0</v>
      </c>
      <c r="BV31">
        <f t="shared" si="9"/>
        <v>0</v>
      </c>
      <c r="BX31">
        <f t="shared" si="10"/>
        <v>0</v>
      </c>
      <c r="BZ31">
        <f t="shared" si="11"/>
        <v>0</v>
      </c>
      <c r="CB31">
        <f t="shared" si="12"/>
        <v>0</v>
      </c>
      <c r="CD31">
        <f t="shared" si="13"/>
        <v>0</v>
      </c>
      <c r="CF31">
        <f t="shared" si="14"/>
        <v>0</v>
      </c>
      <c r="CH31">
        <f t="shared" si="15"/>
        <v>0</v>
      </c>
      <c r="CJ31">
        <f t="shared" si="16"/>
        <v>0</v>
      </c>
      <c r="CL31">
        <f t="shared" si="17"/>
        <v>0</v>
      </c>
      <c r="CN31">
        <f t="shared" si="18"/>
        <v>0</v>
      </c>
      <c r="CP31">
        <f t="shared" si="19"/>
        <v>0</v>
      </c>
      <c r="CR31">
        <f t="shared" si="20"/>
        <v>0</v>
      </c>
      <c r="CT31">
        <f t="shared" si="21"/>
        <v>0</v>
      </c>
      <c r="CV31">
        <f t="shared" si="22"/>
        <v>0</v>
      </c>
      <c r="CX31">
        <f t="shared" si="23"/>
        <v>0</v>
      </c>
    </row>
    <row r="32" spans="2:102" ht="24.9" customHeight="1">
      <c r="B32" s="102" t="s">
        <v>159</v>
      </c>
      <c r="C32" s="220" t="str">
        <f>IF(ISBLANK('2 Spis zawodników - planowanych'!C29),"",'2 Spis zawodników - planowanych'!C29)</f>
        <v/>
      </c>
      <c r="D32" s="220" t="str">
        <f>IF('6 Obecność na treningu'!B21="","",'6 Obecność na treningu'!B21)</f>
        <v/>
      </c>
      <c r="E32" s="220" t="str">
        <f>IF('6 Obecność na treningu'!C21="","",'6 Obecność na treningu'!C21)</f>
        <v/>
      </c>
      <c r="F32" s="221" t="str">
        <f>IF('6 Obecność na treningu'!D21="","",'6 Obecność na treningu'!D21)</f>
        <v/>
      </c>
      <c r="G32" s="222" t="str">
        <f t="shared" si="0"/>
        <v/>
      </c>
      <c r="H32" s="646" t="s">
        <v>171</v>
      </c>
      <c r="I32" s="648"/>
      <c r="L32">
        <f>COUNTIF('6 Obecność na treningu'!G21:H21,("=T"))+COUNTIF('6 Obecność na treningu'!G21:H21,("=C"))+COUNTIF('6 Obecność na treningu'!G21:H21,("=K"))</f>
        <v>0</v>
      </c>
      <c r="N32">
        <f>COUNTIF('6 Obecność na treningu'!I21:J21,("=T"))+COUNTIF('6 Obecność na treningu'!I21:J21,("=C"))+COUNTIF('6 Obecność na treningu'!I21:J21,("=K"))</f>
        <v>0</v>
      </c>
      <c r="P32">
        <f>COUNTIF('6 Obecność na treningu'!K21:L21,("=T"))+COUNTIF('6 Obecność na treningu'!K21:L21,("=C"))+COUNTIF('6 Obecność na treningu'!K21:L21,("=K"))</f>
        <v>0</v>
      </c>
      <c r="R32">
        <f>COUNTIF('6 Obecność na treningu'!M21:N21,("=T"))+COUNTIF('6 Obecność na treningu'!M21:N21,("=C"))+COUNTIF('6 Obecność na treningu'!M21:N21,("=K"))</f>
        <v>0</v>
      </c>
      <c r="T32">
        <f>COUNTIF('6 Obecność na treningu'!O21:P21,("=T"))+COUNTIF('6 Obecność na treningu'!O21:P21,("=C"))+COUNTIF('6 Obecność na treningu'!O21:P21,("=K"))</f>
        <v>0</v>
      </c>
      <c r="V32">
        <f>COUNTIF('6 Obecność na treningu'!Q21:R21,("=T"))+COUNTIF('6 Obecność na treningu'!Q21:R21,("=C"))+COUNTIF('6 Obecność na treningu'!Q21:R21,("=K"))</f>
        <v>0</v>
      </c>
      <c r="X32">
        <f>COUNTIF('6 Obecność na treningu'!S21:T21,("=T"))+COUNTIF('6 Obecność na treningu'!S21:T21,("=C"))+COUNTIF('6 Obecność na treningu'!S21:T21,("=K"))</f>
        <v>0</v>
      </c>
      <c r="Z32">
        <f>COUNTIF('6 Obecność na treningu'!U21:V21,("=T"))+COUNTIF('6 Obecność na treningu'!U21:V21,("=C"))+COUNTIF('6 Obecność na treningu'!U21:V21,("=K"))</f>
        <v>0</v>
      </c>
      <c r="AB32">
        <f>COUNTIF('6 Obecność na treningu'!W21:X21,("=T"))+COUNTIF('6 Obecność na treningu'!W21:X21,("=C"))+COUNTIF('6 Obecność na treningu'!W21:X21,("=K"))</f>
        <v>0</v>
      </c>
      <c r="AD32">
        <f>COUNTIF('6 Obecność na treningu'!Y21:Z21,("=T"))+COUNTIF('6 Obecność na treningu'!Y21:Z21,("=C"))+COUNTIF('6 Obecność na treningu'!Y21:Z21,("=K"))</f>
        <v>0</v>
      </c>
      <c r="AF32">
        <f>COUNTIF('6 Obecność na treningu'!AA21:AB21,("=T"))+COUNTIF('6 Obecność na treningu'!AA21:AB21,("=C"))+COUNTIF('6 Obecność na treningu'!AA21:AB21,("=K"))</f>
        <v>0</v>
      </c>
      <c r="AH32">
        <f>COUNTIF('6 Obecność na treningu'!AC21:AD21,("=T"))+COUNTIF('6 Obecność na treningu'!AC21:AD21,("=C"))+COUNTIF('6 Obecność na treningu'!AC21:AD21,("=K"))</f>
        <v>0</v>
      </c>
      <c r="AJ32">
        <f>COUNTIF('6 Obecność na treningu'!AE21:AF21,("=T"))+COUNTIF('6 Obecność na treningu'!AE21:AF21,("=C"))+COUNTIF('6 Obecność na treningu'!AE21:AF21,("=K"))</f>
        <v>0</v>
      </c>
      <c r="AL32">
        <f>COUNTIF('6 Obecność na treningu'!AG21:AH21,("=T"))+COUNTIF('6 Obecność na treningu'!AG21:AH21,("=C"))+COUNTIF('6 Obecność na treningu'!AG21:AH21,("=K"))</f>
        <v>0</v>
      </c>
      <c r="AN32">
        <f>COUNTIF('6 Obecność na treningu'!AI21:AJ21,("=T"))+COUNTIF('6 Obecność na treningu'!AI21:AJ21,("=C"))+COUNTIF('6 Obecność na treningu'!AI21:AJ21,("=K"))</f>
        <v>0</v>
      </c>
      <c r="AP32">
        <f>COUNTIF('6 Obecność na treningu'!AK21:AL21,("=T"))+COUNTIF('6 Obecność na treningu'!AK21:AL21,("=C"))+COUNTIF('6 Obecność na treningu'!AK21:AL21,("=K"))</f>
        <v>0</v>
      </c>
      <c r="AR32">
        <f>COUNTIF('6 Obecność na treningu'!AM21:AN21,("=T"))+COUNTIF('6 Obecność na treningu'!AM21:AN21,("=C"))+COUNTIF('6 Obecność na treningu'!AM21:AN21,("=K"))</f>
        <v>0</v>
      </c>
      <c r="AT32">
        <f>COUNTIF('6 Obecność na treningu'!AO21:AP21,("=T"))+COUNTIF('6 Obecność na treningu'!AO21:AP21,("=C"))+COUNTIF('6 Obecność na treningu'!AO21:AP21,("=K"))</f>
        <v>0</v>
      </c>
      <c r="AV32">
        <f>COUNTIF('6 Obecność na treningu'!AQ21:AR21,("=T"))+COUNTIF('6 Obecność na treningu'!AQ21:AR21,("=C"))+COUNTIF('6 Obecność na treningu'!AQ21:AR21,("=K"))</f>
        <v>0</v>
      </c>
      <c r="AX32">
        <f>COUNTIF('6 Obecność na treningu'!AS21:AT21,("=T"))+COUNTIF('6 Obecność na treningu'!AS21:AT21,("=C"))+COUNTIF('6 Obecność na treningu'!AS21:AT21,("=K"))</f>
        <v>0</v>
      </c>
      <c r="AZ32">
        <f>COUNTIF('6 Obecność na treningu'!AU21:AV21,("=T"))+COUNTIF('6 Obecność na treningu'!AU21:AV21,("=C"))+COUNTIF('6 Obecność na treningu'!AU21:AV21,("=K"))</f>
        <v>0</v>
      </c>
      <c r="BB32">
        <f>COUNTIF('6 Obecność na treningu'!AW21:AX21,("=T"))+COUNTIF('6 Obecność na treningu'!AW21:AX21,("=C"))+COUNTIF('6 Obecność na treningu'!AW21:AX21,("=K"))</f>
        <v>0</v>
      </c>
      <c r="BD32">
        <f>COUNTIF('6 Obecność na treningu'!AY21:AZ21,("=T"))+COUNTIF('6 Obecność na treningu'!AY21:AZ21,("=C"))+COUNTIF('6 Obecność na treningu'!AY21:AZ21,("=K"))</f>
        <v>0</v>
      </c>
      <c r="BF32">
        <f t="shared" si="1"/>
        <v>0</v>
      </c>
      <c r="BH32">
        <f t="shared" si="2"/>
        <v>0</v>
      </c>
      <c r="BJ32">
        <f t="shared" si="3"/>
        <v>0</v>
      </c>
      <c r="BL32">
        <f t="shared" si="4"/>
        <v>0</v>
      </c>
      <c r="BN32">
        <f t="shared" si="5"/>
        <v>0</v>
      </c>
      <c r="BP32">
        <f t="shared" si="6"/>
        <v>0</v>
      </c>
      <c r="BR32">
        <f t="shared" si="7"/>
        <v>0</v>
      </c>
      <c r="BT32">
        <f t="shared" si="8"/>
        <v>0</v>
      </c>
      <c r="BV32">
        <f t="shared" si="9"/>
        <v>0</v>
      </c>
      <c r="BX32">
        <f t="shared" si="10"/>
        <v>0</v>
      </c>
      <c r="BZ32">
        <f t="shared" si="11"/>
        <v>0</v>
      </c>
      <c r="CB32">
        <f t="shared" si="12"/>
        <v>0</v>
      </c>
      <c r="CD32">
        <f t="shared" si="13"/>
        <v>0</v>
      </c>
      <c r="CF32">
        <f t="shared" si="14"/>
        <v>0</v>
      </c>
      <c r="CH32">
        <f t="shared" si="15"/>
        <v>0</v>
      </c>
      <c r="CJ32">
        <f t="shared" si="16"/>
        <v>0</v>
      </c>
      <c r="CL32">
        <f t="shared" si="17"/>
        <v>0</v>
      </c>
      <c r="CN32">
        <f t="shared" si="18"/>
        <v>0</v>
      </c>
      <c r="CP32">
        <f t="shared" si="19"/>
        <v>0</v>
      </c>
      <c r="CR32">
        <f t="shared" si="20"/>
        <v>0</v>
      </c>
      <c r="CT32">
        <f t="shared" si="21"/>
        <v>0</v>
      </c>
      <c r="CV32">
        <f t="shared" si="22"/>
        <v>0</v>
      </c>
      <c r="CX32">
        <f t="shared" si="23"/>
        <v>0</v>
      </c>
    </row>
    <row r="33" spans="2:102" ht="24.9" customHeight="1">
      <c r="B33" s="102" t="s">
        <v>160</v>
      </c>
      <c r="C33" s="220" t="str">
        <f>IF(ISBLANK('2 Spis zawodników - planowanych'!C30),"",'2 Spis zawodników - planowanych'!C30)</f>
        <v/>
      </c>
      <c r="D33" s="220" t="str">
        <f>IF('6 Obecność na treningu'!B22="","",'6 Obecność na treningu'!B22)</f>
        <v/>
      </c>
      <c r="E33" s="220" t="str">
        <f>IF('6 Obecność na treningu'!C22="","",'6 Obecność na treningu'!C22)</f>
        <v/>
      </c>
      <c r="F33" s="221" t="str">
        <f>IF('6 Obecność na treningu'!D22="","",'6 Obecność na treningu'!D22)</f>
        <v/>
      </c>
      <c r="G33" s="222" t="str">
        <f t="shared" si="0"/>
        <v/>
      </c>
      <c r="H33" s="646" t="s">
        <v>171</v>
      </c>
      <c r="I33" s="648"/>
      <c r="L33">
        <f>COUNTIF('6 Obecność na treningu'!G22:H22,("=T"))+COUNTIF('6 Obecność na treningu'!G22:H22,("=C"))+COUNTIF('6 Obecność na treningu'!G22:H22,("=K"))</f>
        <v>0</v>
      </c>
      <c r="N33">
        <f>COUNTIF('6 Obecność na treningu'!I22:J22,("=T"))+COUNTIF('6 Obecność na treningu'!I22:J22,("=C"))+COUNTIF('6 Obecność na treningu'!I22:J22,("=K"))</f>
        <v>0</v>
      </c>
      <c r="P33">
        <f>COUNTIF('6 Obecność na treningu'!K22:L22,("=T"))+COUNTIF('6 Obecność na treningu'!K22:L22,("=C"))+COUNTIF('6 Obecność na treningu'!K22:L22,("=K"))</f>
        <v>0</v>
      </c>
      <c r="R33">
        <f>COUNTIF('6 Obecność na treningu'!M22:N22,("=T"))+COUNTIF('6 Obecność na treningu'!M22:N22,("=C"))+COUNTIF('6 Obecność na treningu'!M22:N22,("=K"))</f>
        <v>0</v>
      </c>
      <c r="T33">
        <f>COUNTIF('6 Obecność na treningu'!O22:P22,("=T"))+COUNTIF('6 Obecność na treningu'!O22:P22,("=C"))+COUNTIF('6 Obecność na treningu'!O22:P22,("=K"))</f>
        <v>0</v>
      </c>
      <c r="V33">
        <f>COUNTIF('6 Obecność na treningu'!Q22:R22,("=T"))+COUNTIF('6 Obecność na treningu'!Q22:R22,("=C"))+COUNTIF('6 Obecność na treningu'!Q22:R22,("=K"))</f>
        <v>0</v>
      </c>
      <c r="X33">
        <f>COUNTIF('6 Obecność na treningu'!S22:T22,("=T"))+COUNTIF('6 Obecność na treningu'!S22:T22,("=C"))+COUNTIF('6 Obecność na treningu'!S22:T22,("=K"))</f>
        <v>0</v>
      </c>
      <c r="Z33">
        <f>COUNTIF('6 Obecność na treningu'!U22:V22,("=T"))+COUNTIF('6 Obecność na treningu'!U22:V22,("=C"))+COUNTIF('6 Obecność na treningu'!U22:V22,("=K"))</f>
        <v>0</v>
      </c>
      <c r="AB33">
        <f>COUNTIF('6 Obecność na treningu'!W22:X22,("=T"))+COUNTIF('6 Obecność na treningu'!W22:X22,("=C"))+COUNTIF('6 Obecność na treningu'!W22:X22,("=K"))</f>
        <v>0</v>
      </c>
      <c r="AD33">
        <f>COUNTIF('6 Obecność na treningu'!Y22:Z22,("=T"))+COUNTIF('6 Obecność na treningu'!Y22:Z22,("=C"))+COUNTIF('6 Obecność na treningu'!Y22:Z22,("=K"))</f>
        <v>0</v>
      </c>
      <c r="AF33">
        <f>COUNTIF('6 Obecność na treningu'!AA22:AB22,("=T"))+COUNTIF('6 Obecność na treningu'!AA22:AB22,("=C"))+COUNTIF('6 Obecność na treningu'!AA22:AB22,("=K"))</f>
        <v>0</v>
      </c>
      <c r="AH33">
        <f>COUNTIF('6 Obecność na treningu'!AC22:AD22,("=T"))+COUNTIF('6 Obecność na treningu'!AC22:AD22,("=C"))+COUNTIF('6 Obecność na treningu'!AC22:AD22,("=K"))</f>
        <v>0</v>
      </c>
      <c r="AJ33">
        <f>COUNTIF('6 Obecność na treningu'!AE22:AF22,("=T"))+COUNTIF('6 Obecność na treningu'!AE22:AF22,("=C"))+COUNTIF('6 Obecność na treningu'!AE22:AF22,("=K"))</f>
        <v>0</v>
      </c>
      <c r="AL33">
        <f>COUNTIF('6 Obecność na treningu'!AG22:AH22,("=T"))+COUNTIF('6 Obecność na treningu'!AG22:AH22,("=C"))+COUNTIF('6 Obecność na treningu'!AG22:AH22,("=K"))</f>
        <v>0</v>
      </c>
      <c r="AN33">
        <f>COUNTIF('6 Obecność na treningu'!AI22:AJ22,("=T"))+COUNTIF('6 Obecność na treningu'!AI22:AJ22,("=C"))+COUNTIF('6 Obecność na treningu'!AI22:AJ22,("=K"))</f>
        <v>0</v>
      </c>
      <c r="AP33">
        <f>COUNTIF('6 Obecność na treningu'!AK22:AL22,("=T"))+COUNTIF('6 Obecność na treningu'!AK22:AL22,("=C"))+COUNTIF('6 Obecność na treningu'!AK22:AL22,("=K"))</f>
        <v>0</v>
      </c>
      <c r="AR33">
        <f>COUNTIF('6 Obecność na treningu'!AM22:AN22,("=T"))+COUNTIF('6 Obecność na treningu'!AM22:AN22,("=C"))+COUNTIF('6 Obecność na treningu'!AM22:AN22,("=K"))</f>
        <v>0</v>
      </c>
      <c r="AT33">
        <f>COUNTIF('6 Obecność na treningu'!AO22:AP22,("=T"))+COUNTIF('6 Obecność na treningu'!AO22:AP22,("=C"))+COUNTIF('6 Obecność na treningu'!AO22:AP22,("=K"))</f>
        <v>0</v>
      </c>
      <c r="AV33">
        <f>COUNTIF('6 Obecność na treningu'!AQ22:AR22,("=T"))+COUNTIF('6 Obecność na treningu'!AQ22:AR22,("=C"))+COUNTIF('6 Obecność na treningu'!AQ22:AR22,("=K"))</f>
        <v>0</v>
      </c>
      <c r="AX33">
        <f>COUNTIF('6 Obecność na treningu'!AS22:AT22,("=T"))+COUNTIF('6 Obecność na treningu'!AS22:AT22,("=C"))+COUNTIF('6 Obecność na treningu'!AS22:AT22,("=K"))</f>
        <v>0</v>
      </c>
      <c r="AZ33">
        <f>COUNTIF('6 Obecność na treningu'!AU22:AV22,("=T"))+COUNTIF('6 Obecność na treningu'!AU22:AV22,("=C"))+COUNTIF('6 Obecność na treningu'!AU22:AV22,("=K"))</f>
        <v>0</v>
      </c>
      <c r="BB33">
        <f>COUNTIF('6 Obecność na treningu'!AW22:AX22,("=T"))+COUNTIF('6 Obecność na treningu'!AW22:AX22,("=C"))+COUNTIF('6 Obecność na treningu'!AW22:AX22,("=K"))</f>
        <v>0</v>
      </c>
      <c r="BD33">
        <f>COUNTIF('6 Obecność na treningu'!AY22:AZ22,("=T"))+COUNTIF('6 Obecność na treningu'!AY22:AZ22,("=C"))+COUNTIF('6 Obecność na treningu'!AY22:AZ22,("=K"))</f>
        <v>0</v>
      </c>
      <c r="BF33">
        <f t="shared" si="1"/>
        <v>0</v>
      </c>
      <c r="BH33">
        <f t="shared" si="2"/>
        <v>0</v>
      </c>
      <c r="BJ33">
        <f t="shared" si="3"/>
        <v>0</v>
      </c>
      <c r="BL33">
        <f t="shared" si="4"/>
        <v>0</v>
      </c>
      <c r="BN33">
        <f t="shared" si="5"/>
        <v>0</v>
      </c>
      <c r="BP33">
        <f t="shared" si="6"/>
        <v>0</v>
      </c>
      <c r="BR33">
        <f t="shared" si="7"/>
        <v>0</v>
      </c>
      <c r="BT33">
        <f t="shared" si="8"/>
        <v>0</v>
      </c>
      <c r="BV33">
        <f t="shared" si="9"/>
        <v>0</v>
      </c>
      <c r="BX33">
        <f t="shared" si="10"/>
        <v>0</v>
      </c>
      <c r="BZ33">
        <f t="shared" si="11"/>
        <v>0</v>
      </c>
      <c r="CB33">
        <f t="shared" si="12"/>
        <v>0</v>
      </c>
      <c r="CD33">
        <f t="shared" si="13"/>
        <v>0</v>
      </c>
      <c r="CF33">
        <f t="shared" si="14"/>
        <v>0</v>
      </c>
      <c r="CH33">
        <f t="shared" si="15"/>
        <v>0</v>
      </c>
      <c r="CJ33">
        <f t="shared" si="16"/>
        <v>0</v>
      </c>
      <c r="CL33">
        <f t="shared" si="17"/>
        <v>0</v>
      </c>
      <c r="CN33">
        <f t="shared" si="18"/>
        <v>0</v>
      </c>
      <c r="CP33">
        <f t="shared" si="19"/>
        <v>0</v>
      </c>
      <c r="CR33">
        <f t="shared" si="20"/>
        <v>0</v>
      </c>
      <c r="CT33">
        <f t="shared" si="21"/>
        <v>0</v>
      </c>
      <c r="CV33">
        <f t="shared" si="22"/>
        <v>0</v>
      </c>
      <c r="CX33">
        <f t="shared" si="23"/>
        <v>0</v>
      </c>
    </row>
    <row r="34" spans="2:102" ht="24.9" customHeight="1">
      <c r="B34" s="102" t="s">
        <v>161</v>
      </c>
      <c r="C34" s="220" t="str">
        <f>IF(ISBLANK('2 Spis zawodników - planowanych'!C31),"",'2 Spis zawodników - planowanych'!C31)</f>
        <v/>
      </c>
      <c r="D34" s="220" t="str">
        <f>IF('6 Obecność na treningu'!B23="","",'6 Obecność na treningu'!B23)</f>
        <v/>
      </c>
      <c r="E34" s="220" t="str">
        <f>IF('6 Obecność na treningu'!C23="","",'6 Obecność na treningu'!C23)</f>
        <v/>
      </c>
      <c r="F34" s="221" t="str">
        <f>IF('6 Obecność na treningu'!D23="","",'6 Obecność na treningu'!D23)</f>
        <v/>
      </c>
      <c r="G34" s="222" t="str">
        <f t="shared" si="0"/>
        <v/>
      </c>
      <c r="H34" s="646" t="s">
        <v>171</v>
      </c>
      <c r="I34" s="648"/>
      <c r="L34">
        <f>COUNTIF('6 Obecność na treningu'!G23:H23,("=T"))+COUNTIF('6 Obecność na treningu'!G23:H23,("=C"))+COUNTIF('6 Obecność na treningu'!G23:H23,("=K"))</f>
        <v>0</v>
      </c>
      <c r="N34">
        <f>COUNTIF('6 Obecność na treningu'!I23:J23,("=T"))+COUNTIF('6 Obecność na treningu'!I23:J23,("=C"))+COUNTIF('6 Obecność na treningu'!I23:J23,("=K"))</f>
        <v>0</v>
      </c>
      <c r="P34">
        <f>COUNTIF('6 Obecność na treningu'!K23:L23,("=T"))+COUNTIF('6 Obecność na treningu'!K23:L23,("=C"))+COUNTIF('6 Obecność na treningu'!K23:L23,("=K"))</f>
        <v>0</v>
      </c>
      <c r="R34">
        <f>COUNTIF('6 Obecność na treningu'!M23:N23,("=T"))+COUNTIF('6 Obecność na treningu'!M23:N23,("=C"))+COUNTIF('6 Obecność na treningu'!M23:N23,("=K"))</f>
        <v>0</v>
      </c>
      <c r="T34">
        <f>COUNTIF('6 Obecność na treningu'!O23:P23,("=T"))+COUNTIF('6 Obecność na treningu'!O23:P23,("=C"))+COUNTIF('6 Obecność na treningu'!O23:P23,("=K"))</f>
        <v>0</v>
      </c>
      <c r="V34">
        <f>COUNTIF('6 Obecność na treningu'!Q23:R23,("=T"))+COUNTIF('6 Obecność na treningu'!Q23:R23,("=C"))+COUNTIF('6 Obecność na treningu'!Q23:R23,("=K"))</f>
        <v>0</v>
      </c>
      <c r="X34">
        <f>COUNTIF('6 Obecność na treningu'!S23:T23,("=T"))+COUNTIF('6 Obecność na treningu'!S23:T23,("=C"))+COUNTIF('6 Obecność na treningu'!S23:T23,("=K"))</f>
        <v>0</v>
      </c>
      <c r="Z34">
        <f>COUNTIF('6 Obecność na treningu'!U23:V23,("=T"))+COUNTIF('6 Obecność na treningu'!U23:V23,("=C"))+COUNTIF('6 Obecność na treningu'!U23:V23,("=K"))</f>
        <v>0</v>
      </c>
      <c r="AB34">
        <f>COUNTIF('6 Obecność na treningu'!W23:X23,("=T"))+COUNTIF('6 Obecność na treningu'!W23:X23,("=C"))+COUNTIF('6 Obecność na treningu'!W23:X23,("=K"))</f>
        <v>0</v>
      </c>
      <c r="AD34">
        <f>COUNTIF('6 Obecność na treningu'!Y23:Z23,("=T"))+COUNTIF('6 Obecność na treningu'!Y23:Z23,("=C"))+COUNTIF('6 Obecność na treningu'!Y23:Z23,("=K"))</f>
        <v>0</v>
      </c>
      <c r="AF34">
        <f>COUNTIF('6 Obecność na treningu'!AA23:AB23,("=T"))+COUNTIF('6 Obecność na treningu'!AA23:AB23,("=C"))+COUNTIF('6 Obecność na treningu'!AA23:AB23,("=K"))</f>
        <v>0</v>
      </c>
      <c r="AH34">
        <f>COUNTIF('6 Obecność na treningu'!AC23:AD23,("=T"))+COUNTIF('6 Obecność na treningu'!AC23:AD23,("=C"))+COUNTIF('6 Obecność na treningu'!AC23:AD23,("=K"))</f>
        <v>0</v>
      </c>
      <c r="AJ34">
        <f>COUNTIF('6 Obecność na treningu'!AE23:AF23,("=T"))+COUNTIF('6 Obecność na treningu'!AE23:AF23,("=C"))+COUNTIF('6 Obecność na treningu'!AE23:AF23,("=K"))</f>
        <v>0</v>
      </c>
      <c r="AL34">
        <f>COUNTIF('6 Obecność na treningu'!AG23:AH23,("=T"))+COUNTIF('6 Obecność na treningu'!AG23:AH23,("=C"))+COUNTIF('6 Obecność na treningu'!AG23:AH23,("=K"))</f>
        <v>0</v>
      </c>
      <c r="AN34">
        <f>COUNTIF('6 Obecność na treningu'!AI23:AJ23,("=T"))+COUNTIF('6 Obecność na treningu'!AI23:AJ23,("=C"))+COUNTIF('6 Obecność na treningu'!AI23:AJ23,("=K"))</f>
        <v>0</v>
      </c>
      <c r="AP34">
        <f>COUNTIF('6 Obecność na treningu'!AK23:AL23,("=T"))+COUNTIF('6 Obecność na treningu'!AK23:AL23,("=C"))+COUNTIF('6 Obecność na treningu'!AK23:AL23,("=K"))</f>
        <v>0</v>
      </c>
      <c r="AR34">
        <f>COUNTIF('6 Obecność na treningu'!AM23:AN23,("=T"))+COUNTIF('6 Obecność na treningu'!AM23:AN23,("=C"))+COUNTIF('6 Obecność na treningu'!AM23:AN23,("=K"))</f>
        <v>0</v>
      </c>
      <c r="AT34">
        <f>COUNTIF('6 Obecność na treningu'!AO23:AP23,("=T"))+COUNTIF('6 Obecność na treningu'!AO23:AP23,("=C"))+COUNTIF('6 Obecność na treningu'!AO23:AP23,("=K"))</f>
        <v>0</v>
      </c>
      <c r="AV34">
        <f>COUNTIF('6 Obecność na treningu'!AQ23:AR23,("=T"))+COUNTIF('6 Obecność na treningu'!AQ23:AR23,("=C"))+COUNTIF('6 Obecność na treningu'!AQ23:AR23,("=K"))</f>
        <v>0</v>
      </c>
      <c r="AX34">
        <f>COUNTIF('6 Obecność na treningu'!AS23:AT23,("=T"))+COUNTIF('6 Obecność na treningu'!AS23:AT23,("=C"))+COUNTIF('6 Obecność na treningu'!AS23:AT23,("=K"))</f>
        <v>0</v>
      </c>
      <c r="AZ34">
        <f>COUNTIF('6 Obecność na treningu'!AU23:AV23,("=T"))+COUNTIF('6 Obecność na treningu'!AU23:AV23,("=C"))+COUNTIF('6 Obecność na treningu'!AU23:AV23,("=K"))</f>
        <v>0</v>
      </c>
      <c r="BB34">
        <f>COUNTIF('6 Obecność na treningu'!AW23:AX23,("=T"))+COUNTIF('6 Obecność na treningu'!AW23:AX23,("=C"))+COUNTIF('6 Obecność na treningu'!AW23:AX23,("=K"))</f>
        <v>0</v>
      </c>
      <c r="BD34">
        <f>COUNTIF('6 Obecność na treningu'!AY23:AZ23,("=T"))+COUNTIF('6 Obecność na treningu'!AY23:AZ23,("=C"))+COUNTIF('6 Obecność na treningu'!AY23:AZ23,("=K"))</f>
        <v>0</v>
      </c>
      <c r="BF34">
        <f t="shared" si="1"/>
        <v>0</v>
      </c>
      <c r="BH34">
        <f t="shared" si="2"/>
        <v>0</v>
      </c>
      <c r="BJ34">
        <f t="shared" si="3"/>
        <v>0</v>
      </c>
      <c r="BL34">
        <f t="shared" si="4"/>
        <v>0</v>
      </c>
      <c r="BN34">
        <f t="shared" si="5"/>
        <v>0</v>
      </c>
      <c r="BP34">
        <f t="shared" si="6"/>
        <v>0</v>
      </c>
      <c r="BR34">
        <f t="shared" si="7"/>
        <v>0</v>
      </c>
      <c r="BT34">
        <f t="shared" si="8"/>
        <v>0</v>
      </c>
      <c r="BV34">
        <f t="shared" si="9"/>
        <v>0</v>
      </c>
      <c r="BX34">
        <f t="shared" si="10"/>
        <v>0</v>
      </c>
      <c r="BZ34">
        <f t="shared" si="11"/>
        <v>0</v>
      </c>
      <c r="CB34">
        <f t="shared" si="12"/>
        <v>0</v>
      </c>
      <c r="CD34">
        <f t="shared" si="13"/>
        <v>0</v>
      </c>
      <c r="CF34">
        <f t="shared" si="14"/>
        <v>0</v>
      </c>
      <c r="CH34">
        <f t="shared" si="15"/>
        <v>0</v>
      </c>
      <c r="CJ34">
        <f t="shared" si="16"/>
        <v>0</v>
      </c>
      <c r="CL34">
        <f t="shared" si="17"/>
        <v>0</v>
      </c>
      <c r="CN34">
        <f t="shared" si="18"/>
        <v>0</v>
      </c>
      <c r="CP34">
        <f t="shared" si="19"/>
        <v>0</v>
      </c>
      <c r="CR34">
        <f t="shared" si="20"/>
        <v>0</v>
      </c>
      <c r="CT34">
        <f t="shared" si="21"/>
        <v>0</v>
      </c>
      <c r="CV34">
        <f t="shared" si="22"/>
        <v>0</v>
      </c>
      <c r="CX34">
        <f t="shared" si="23"/>
        <v>0</v>
      </c>
    </row>
    <row r="35" spans="2:102" ht="24.9" customHeight="1">
      <c r="B35" s="102" t="s">
        <v>162</v>
      </c>
      <c r="C35" s="220" t="str">
        <f>IF(ISBLANK('2 Spis zawodników - planowanych'!C32),"",'2 Spis zawodników - planowanych'!C32)</f>
        <v/>
      </c>
      <c r="D35" s="220" t="str">
        <f>IF('6 Obecność na treningu'!B24="","",'6 Obecność na treningu'!B24)</f>
        <v/>
      </c>
      <c r="E35" s="220" t="str">
        <f>IF('6 Obecność na treningu'!C24="","",'6 Obecność na treningu'!C24)</f>
        <v/>
      </c>
      <c r="F35" s="221" t="str">
        <f>IF('6 Obecność na treningu'!D24="","",'6 Obecność na treningu'!D24)</f>
        <v/>
      </c>
      <c r="G35" s="222" t="str">
        <f t="shared" si="0"/>
        <v/>
      </c>
      <c r="H35" s="646" t="s">
        <v>171</v>
      </c>
      <c r="I35" s="648"/>
      <c r="L35">
        <f>COUNTIF('6 Obecność na treningu'!G24:H24,("=T"))+COUNTIF('6 Obecność na treningu'!G24:H24,("=C"))+COUNTIF('6 Obecność na treningu'!G24:H24,("=K"))</f>
        <v>0</v>
      </c>
      <c r="N35">
        <f>COUNTIF('6 Obecność na treningu'!I24:J24,("=T"))+COUNTIF('6 Obecność na treningu'!I24:J24,("=C"))+COUNTIF('6 Obecność na treningu'!I24:J24,("=K"))</f>
        <v>0</v>
      </c>
      <c r="P35">
        <f>COUNTIF('6 Obecność na treningu'!K24:L24,("=T"))+COUNTIF('6 Obecność na treningu'!K24:L24,("=C"))+COUNTIF('6 Obecność na treningu'!K24:L24,("=K"))</f>
        <v>0</v>
      </c>
      <c r="R35">
        <f>COUNTIF('6 Obecność na treningu'!M24:N24,("=T"))+COUNTIF('6 Obecność na treningu'!M24:N24,("=C"))+COUNTIF('6 Obecność na treningu'!M24:N24,("=K"))</f>
        <v>0</v>
      </c>
      <c r="T35">
        <f>COUNTIF('6 Obecność na treningu'!O24:P24,("=T"))+COUNTIF('6 Obecność na treningu'!O24:P24,("=C"))+COUNTIF('6 Obecność na treningu'!O24:P24,("=K"))</f>
        <v>0</v>
      </c>
      <c r="V35">
        <f>COUNTIF('6 Obecność na treningu'!Q24:R24,("=T"))+COUNTIF('6 Obecność na treningu'!Q24:R24,("=C"))+COUNTIF('6 Obecność na treningu'!Q24:R24,("=K"))</f>
        <v>0</v>
      </c>
      <c r="X35">
        <f>COUNTIF('6 Obecność na treningu'!S24:T24,("=T"))+COUNTIF('6 Obecność na treningu'!S24:T24,("=C"))+COUNTIF('6 Obecność na treningu'!S24:T24,("=K"))</f>
        <v>0</v>
      </c>
      <c r="Z35">
        <f>COUNTIF('6 Obecność na treningu'!U24:V24,("=T"))+COUNTIF('6 Obecność na treningu'!U24:V24,("=C"))+COUNTIF('6 Obecność na treningu'!U24:V24,("=K"))</f>
        <v>0</v>
      </c>
      <c r="AB35">
        <f>COUNTIF('6 Obecność na treningu'!W24:X24,("=T"))+COUNTIF('6 Obecność na treningu'!W24:X24,("=C"))+COUNTIF('6 Obecność na treningu'!W24:X24,("=K"))</f>
        <v>0</v>
      </c>
      <c r="AD35">
        <f>COUNTIF('6 Obecność na treningu'!Y24:Z24,("=T"))+COUNTIF('6 Obecność na treningu'!Y24:Z24,("=C"))+COUNTIF('6 Obecność na treningu'!Y24:Z24,("=K"))</f>
        <v>0</v>
      </c>
      <c r="AF35">
        <f>COUNTIF('6 Obecność na treningu'!AA24:AB24,("=T"))+COUNTIF('6 Obecność na treningu'!AA24:AB24,("=C"))+COUNTIF('6 Obecność na treningu'!AA24:AB24,("=K"))</f>
        <v>0</v>
      </c>
      <c r="AH35">
        <f>COUNTIF('6 Obecność na treningu'!AC24:AD24,("=T"))+COUNTIF('6 Obecność na treningu'!AC24:AD24,("=C"))+COUNTIF('6 Obecność na treningu'!AC24:AD24,("=K"))</f>
        <v>0</v>
      </c>
      <c r="AJ35">
        <f>COUNTIF('6 Obecność na treningu'!AE24:AF24,("=T"))+COUNTIF('6 Obecność na treningu'!AE24:AF24,("=C"))+COUNTIF('6 Obecność na treningu'!AE24:AF24,("=K"))</f>
        <v>0</v>
      </c>
      <c r="AL35">
        <f>COUNTIF('6 Obecność na treningu'!AG24:AH24,("=T"))+COUNTIF('6 Obecność na treningu'!AG24:AH24,("=C"))+COUNTIF('6 Obecność na treningu'!AG24:AH24,("=K"))</f>
        <v>0</v>
      </c>
      <c r="AN35">
        <f>COUNTIF('6 Obecność na treningu'!AI24:AJ24,("=T"))+COUNTIF('6 Obecność na treningu'!AI24:AJ24,("=C"))+COUNTIF('6 Obecność na treningu'!AI24:AJ24,("=K"))</f>
        <v>0</v>
      </c>
      <c r="AP35">
        <f>COUNTIF('6 Obecność na treningu'!AK24:AL24,("=T"))+COUNTIF('6 Obecność na treningu'!AK24:AL24,("=C"))+COUNTIF('6 Obecność na treningu'!AK24:AL24,("=K"))</f>
        <v>0</v>
      </c>
      <c r="AR35">
        <f>COUNTIF('6 Obecność na treningu'!AM24:AN24,("=T"))+COUNTIF('6 Obecność na treningu'!AM24:AN24,("=C"))+COUNTIF('6 Obecność na treningu'!AM24:AN24,("=K"))</f>
        <v>0</v>
      </c>
      <c r="AT35">
        <f>COUNTIF('6 Obecność na treningu'!AO24:AP24,("=T"))+COUNTIF('6 Obecność na treningu'!AO24:AP24,("=C"))+COUNTIF('6 Obecność na treningu'!AO24:AP24,("=K"))</f>
        <v>0</v>
      </c>
      <c r="AV35">
        <f>COUNTIF('6 Obecność na treningu'!AQ24:AR24,("=T"))+COUNTIF('6 Obecność na treningu'!AQ24:AR24,("=C"))+COUNTIF('6 Obecność na treningu'!AQ24:AR24,("=K"))</f>
        <v>0</v>
      </c>
      <c r="AX35">
        <f>COUNTIF('6 Obecność na treningu'!AS24:AT24,("=T"))+COUNTIF('6 Obecność na treningu'!AS24:AT24,("=C"))+COUNTIF('6 Obecność na treningu'!AS24:AT24,("=K"))</f>
        <v>0</v>
      </c>
      <c r="AZ35">
        <f>COUNTIF('6 Obecność na treningu'!AU24:AV24,("=T"))+COUNTIF('6 Obecność na treningu'!AU24:AV24,("=C"))+COUNTIF('6 Obecność na treningu'!AU24:AV24,("=K"))</f>
        <v>0</v>
      </c>
      <c r="BB35">
        <f>COUNTIF('6 Obecność na treningu'!AW24:AX24,("=T"))+COUNTIF('6 Obecność na treningu'!AW24:AX24,("=C"))+COUNTIF('6 Obecność na treningu'!AW24:AX24,("=K"))</f>
        <v>0</v>
      </c>
      <c r="BD35">
        <f>COUNTIF('6 Obecność na treningu'!AY24:AZ24,("=T"))+COUNTIF('6 Obecność na treningu'!AY24:AZ24,("=C"))+COUNTIF('6 Obecność na treningu'!AY24:AZ24,("=K"))</f>
        <v>0</v>
      </c>
      <c r="BF35">
        <f t="shared" si="1"/>
        <v>0</v>
      </c>
      <c r="BH35">
        <f t="shared" si="2"/>
        <v>0</v>
      </c>
      <c r="BJ35">
        <f t="shared" si="3"/>
        <v>0</v>
      </c>
      <c r="BL35">
        <f t="shared" si="4"/>
        <v>0</v>
      </c>
      <c r="BN35">
        <f t="shared" si="5"/>
        <v>0</v>
      </c>
      <c r="BP35">
        <f t="shared" si="6"/>
        <v>0</v>
      </c>
      <c r="BR35">
        <f t="shared" si="7"/>
        <v>0</v>
      </c>
      <c r="BT35">
        <f t="shared" si="8"/>
        <v>0</v>
      </c>
      <c r="BV35">
        <f t="shared" si="9"/>
        <v>0</v>
      </c>
      <c r="BX35">
        <f t="shared" si="10"/>
        <v>0</v>
      </c>
      <c r="BZ35">
        <f t="shared" si="11"/>
        <v>0</v>
      </c>
      <c r="CB35">
        <f t="shared" si="12"/>
        <v>0</v>
      </c>
      <c r="CD35">
        <f t="shared" si="13"/>
        <v>0</v>
      </c>
      <c r="CF35">
        <f t="shared" si="14"/>
        <v>0</v>
      </c>
      <c r="CH35">
        <f t="shared" si="15"/>
        <v>0</v>
      </c>
      <c r="CJ35">
        <f t="shared" si="16"/>
        <v>0</v>
      </c>
      <c r="CL35">
        <f t="shared" si="17"/>
        <v>0</v>
      </c>
      <c r="CN35">
        <f t="shared" si="18"/>
        <v>0</v>
      </c>
      <c r="CP35">
        <f t="shared" si="19"/>
        <v>0</v>
      </c>
      <c r="CR35">
        <f t="shared" si="20"/>
        <v>0</v>
      </c>
      <c r="CT35">
        <f t="shared" si="21"/>
        <v>0</v>
      </c>
      <c r="CV35">
        <f t="shared" si="22"/>
        <v>0</v>
      </c>
      <c r="CX35">
        <f t="shared" si="23"/>
        <v>0</v>
      </c>
    </row>
    <row r="36" spans="2:102" ht="24.9" customHeight="1">
      <c r="B36" s="102" t="s">
        <v>163</v>
      </c>
      <c r="C36" s="220" t="str">
        <f>IF(ISBLANK('2 Spis zawodników - planowanych'!C33),"",'2 Spis zawodników - planowanych'!C33)</f>
        <v/>
      </c>
      <c r="D36" s="220" t="str">
        <f>IF('6 Obecność na treningu'!B25="","",'6 Obecność na treningu'!B25)</f>
        <v/>
      </c>
      <c r="E36" s="220" t="str">
        <f>IF('6 Obecność na treningu'!C25="","",'6 Obecność na treningu'!C25)</f>
        <v/>
      </c>
      <c r="F36" s="221" t="str">
        <f>IF('6 Obecność na treningu'!D25="","",'6 Obecność na treningu'!D25)</f>
        <v/>
      </c>
      <c r="G36" s="222" t="str">
        <f t="shared" si="0"/>
        <v/>
      </c>
      <c r="H36" s="646" t="s">
        <v>171</v>
      </c>
      <c r="I36" s="648"/>
      <c r="L36">
        <f>COUNTIF('6 Obecność na treningu'!G25:H25,("=T"))+COUNTIF('6 Obecność na treningu'!G25:H25,("=C"))+COUNTIF('6 Obecność na treningu'!G25:H25,("=K"))</f>
        <v>0</v>
      </c>
      <c r="N36">
        <f>COUNTIF('6 Obecność na treningu'!I25:J25,("=T"))+COUNTIF('6 Obecność na treningu'!I25:J25,("=C"))+COUNTIF('6 Obecność na treningu'!I25:J25,("=K"))</f>
        <v>0</v>
      </c>
      <c r="P36">
        <f>COUNTIF('6 Obecność na treningu'!K25:L25,("=T"))+COUNTIF('6 Obecność na treningu'!K25:L25,("=C"))+COUNTIF('6 Obecność na treningu'!K25:L25,("=K"))</f>
        <v>0</v>
      </c>
      <c r="R36">
        <f>COUNTIF('6 Obecność na treningu'!M25:N25,("=T"))+COUNTIF('6 Obecność na treningu'!M25:N25,("=C"))+COUNTIF('6 Obecność na treningu'!M25:N25,("=K"))</f>
        <v>0</v>
      </c>
      <c r="T36">
        <f>COUNTIF('6 Obecność na treningu'!O25:P25,("=T"))+COUNTIF('6 Obecność na treningu'!O25:P25,("=C"))+COUNTIF('6 Obecność na treningu'!O25:P25,("=K"))</f>
        <v>0</v>
      </c>
      <c r="V36">
        <f>COUNTIF('6 Obecność na treningu'!Q25:R25,("=T"))+COUNTIF('6 Obecność na treningu'!Q25:R25,("=C"))+COUNTIF('6 Obecność na treningu'!Q25:R25,("=K"))</f>
        <v>0</v>
      </c>
      <c r="X36">
        <f>COUNTIF('6 Obecność na treningu'!S25:T25,("=T"))+COUNTIF('6 Obecność na treningu'!S25:T25,("=C"))+COUNTIF('6 Obecność na treningu'!S25:T25,("=K"))</f>
        <v>0</v>
      </c>
      <c r="Z36">
        <f>COUNTIF('6 Obecność na treningu'!U25:V25,("=T"))+COUNTIF('6 Obecność na treningu'!U25:V25,("=C"))+COUNTIF('6 Obecność na treningu'!U25:V25,("=K"))</f>
        <v>0</v>
      </c>
      <c r="AB36">
        <f>COUNTIF('6 Obecność na treningu'!W25:X25,("=T"))+COUNTIF('6 Obecność na treningu'!W25:X25,("=C"))+COUNTIF('6 Obecność na treningu'!W25:X25,("=K"))</f>
        <v>0</v>
      </c>
      <c r="AD36">
        <f>COUNTIF('6 Obecność na treningu'!Y25:Z25,("=T"))+COUNTIF('6 Obecność na treningu'!Y25:Z25,("=C"))+COUNTIF('6 Obecność na treningu'!Y25:Z25,("=K"))</f>
        <v>0</v>
      </c>
      <c r="AF36">
        <f>COUNTIF('6 Obecność na treningu'!AA25:AB25,("=T"))+COUNTIF('6 Obecność na treningu'!AA25:AB25,("=C"))+COUNTIF('6 Obecność na treningu'!AA25:AB25,("=K"))</f>
        <v>0</v>
      </c>
      <c r="AH36">
        <f>COUNTIF('6 Obecność na treningu'!AC25:AD25,("=T"))+COUNTIF('6 Obecność na treningu'!AC25:AD25,("=C"))+COUNTIF('6 Obecność na treningu'!AC25:AD25,("=K"))</f>
        <v>0</v>
      </c>
      <c r="AJ36">
        <f>COUNTIF('6 Obecność na treningu'!AE25:AF25,("=T"))+COUNTIF('6 Obecność na treningu'!AE25:AF25,("=C"))+COUNTIF('6 Obecność na treningu'!AE25:AF25,("=K"))</f>
        <v>0</v>
      </c>
      <c r="AL36">
        <f>COUNTIF('6 Obecność na treningu'!AG25:AH25,("=T"))+COUNTIF('6 Obecność na treningu'!AG25:AH25,("=C"))+COUNTIF('6 Obecność na treningu'!AG25:AH25,("=K"))</f>
        <v>0</v>
      </c>
      <c r="AN36">
        <f>COUNTIF('6 Obecność na treningu'!AI25:AJ25,("=T"))+COUNTIF('6 Obecność na treningu'!AI25:AJ25,("=C"))+COUNTIF('6 Obecność na treningu'!AI25:AJ25,("=K"))</f>
        <v>0</v>
      </c>
      <c r="AP36">
        <f>COUNTIF('6 Obecność na treningu'!AK25:AL25,("=T"))+COUNTIF('6 Obecność na treningu'!AK25:AL25,("=C"))+COUNTIF('6 Obecność na treningu'!AK25:AL25,("=K"))</f>
        <v>0</v>
      </c>
      <c r="AR36">
        <f>COUNTIF('6 Obecność na treningu'!AM25:AN25,("=T"))+COUNTIF('6 Obecność na treningu'!AM25:AN25,("=C"))+COUNTIF('6 Obecność na treningu'!AM25:AN25,("=K"))</f>
        <v>0</v>
      </c>
      <c r="AT36">
        <f>COUNTIF('6 Obecność na treningu'!AO25:AP25,("=T"))+COUNTIF('6 Obecność na treningu'!AO25:AP25,("=C"))+COUNTIF('6 Obecność na treningu'!AO25:AP25,("=K"))</f>
        <v>0</v>
      </c>
      <c r="AV36">
        <f>COUNTIF('6 Obecność na treningu'!AQ25:AR25,("=T"))+COUNTIF('6 Obecność na treningu'!AQ25:AR25,("=C"))+COUNTIF('6 Obecność na treningu'!AQ25:AR25,("=K"))</f>
        <v>0</v>
      </c>
      <c r="AX36">
        <f>COUNTIF('6 Obecność na treningu'!AS25:AT25,("=T"))+COUNTIF('6 Obecność na treningu'!AS25:AT25,("=C"))+COUNTIF('6 Obecność na treningu'!AS25:AT25,("=K"))</f>
        <v>0</v>
      </c>
      <c r="AZ36">
        <f>COUNTIF('6 Obecność na treningu'!AU25:AV25,("=T"))+COUNTIF('6 Obecność na treningu'!AU25:AV25,("=C"))+COUNTIF('6 Obecność na treningu'!AU25:AV25,("=K"))</f>
        <v>0</v>
      </c>
      <c r="BB36">
        <f>COUNTIF('6 Obecność na treningu'!AW25:AX25,("=T"))+COUNTIF('6 Obecność na treningu'!AW25:AX25,("=C"))+COUNTIF('6 Obecność na treningu'!AW25:AX25,("=K"))</f>
        <v>0</v>
      </c>
      <c r="BD36">
        <f>COUNTIF('6 Obecność na treningu'!AY25:AZ25,("=T"))+COUNTIF('6 Obecność na treningu'!AY25:AZ25,("=C"))+COUNTIF('6 Obecność na treningu'!AY25:AZ25,("=K"))</f>
        <v>0</v>
      </c>
      <c r="BF36">
        <f t="shared" si="1"/>
        <v>0</v>
      </c>
      <c r="BH36">
        <f t="shared" si="2"/>
        <v>0</v>
      </c>
      <c r="BJ36">
        <f t="shared" si="3"/>
        <v>0</v>
      </c>
      <c r="BL36">
        <f t="shared" si="4"/>
        <v>0</v>
      </c>
      <c r="BN36">
        <f t="shared" si="5"/>
        <v>0</v>
      </c>
      <c r="BP36">
        <f t="shared" si="6"/>
        <v>0</v>
      </c>
      <c r="BR36">
        <f t="shared" si="7"/>
        <v>0</v>
      </c>
      <c r="BT36">
        <f t="shared" si="8"/>
        <v>0</v>
      </c>
      <c r="BV36">
        <f t="shared" si="9"/>
        <v>0</v>
      </c>
      <c r="BX36">
        <f t="shared" si="10"/>
        <v>0</v>
      </c>
      <c r="BZ36">
        <f t="shared" si="11"/>
        <v>0</v>
      </c>
      <c r="CB36">
        <f t="shared" si="12"/>
        <v>0</v>
      </c>
      <c r="CD36">
        <f t="shared" si="13"/>
        <v>0</v>
      </c>
      <c r="CF36">
        <f t="shared" si="14"/>
        <v>0</v>
      </c>
      <c r="CH36">
        <f t="shared" si="15"/>
        <v>0</v>
      </c>
      <c r="CJ36">
        <f t="shared" si="16"/>
        <v>0</v>
      </c>
      <c r="CL36">
        <f t="shared" si="17"/>
        <v>0</v>
      </c>
      <c r="CN36">
        <f t="shared" si="18"/>
        <v>0</v>
      </c>
      <c r="CP36">
        <f t="shared" si="19"/>
        <v>0</v>
      </c>
      <c r="CR36">
        <f t="shared" si="20"/>
        <v>0</v>
      </c>
      <c r="CT36">
        <f t="shared" si="21"/>
        <v>0</v>
      </c>
      <c r="CV36">
        <f t="shared" si="22"/>
        <v>0</v>
      </c>
      <c r="CX36">
        <f t="shared" si="23"/>
        <v>0</v>
      </c>
    </row>
    <row r="37" spans="2:102" ht="24.9" customHeight="1">
      <c r="B37" s="102" t="s">
        <v>164</v>
      </c>
      <c r="C37" s="220" t="str">
        <f>IF(ISBLANK('2 Spis zawodników - planowanych'!C34),"",'2 Spis zawodników - planowanych'!C34)</f>
        <v/>
      </c>
      <c r="D37" s="220" t="str">
        <f>IF('6 Obecność na treningu'!B26="","",'6 Obecność na treningu'!B26)</f>
        <v/>
      </c>
      <c r="E37" s="220" t="str">
        <f>IF('6 Obecność na treningu'!C26="","",'6 Obecność na treningu'!C26)</f>
        <v/>
      </c>
      <c r="F37" s="221" t="str">
        <f>IF('6 Obecność na treningu'!D26="","",'6 Obecność na treningu'!D26)</f>
        <v/>
      </c>
      <c r="G37" s="222" t="str">
        <f t="shared" si="0"/>
        <v/>
      </c>
      <c r="H37" s="646" t="s">
        <v>171</v>
      </c>
      <c r="I37" s="648"/>
      <c r="L37">
        <f>COUNTIF('6 Obecność na treningu'!G26:H26,("=T"))+COUNTIF('6 Obecność na treningu'!G26:H26,("=C"))+COUNTIF('6 Obecność na treningu'!G26:H26,("=K"))</f>
        <v>0</v>
      </c>
      <c r="N37">
        <f>COUNTIF('6 Obecność na treningu'!I26:J26,("=T"))+COUNTIF('6 Obecność na treningu'!I26:J26,("=C"))+COUNTIF('6 Obecność na treningu'!I26:J26,("=K"))</f>
        <v>0</v>
      </c>
      <c r="P37">
        <f>COUNTIF('6 Obecność na treningu'!K26:L26,("=T"))+COUNTIF('6 Obecność na treningu'!K26:L26,("=C"))+COUNTIF('6 Obecność na treningu'!K26:L26,("=K"))</f>
        <v>0</v>
      </c>
      <c r="R37">
        <f>COUNTIF('6 Obecność na treningu'!M26:N26,("=T"))+COUNTIF('6 Obecność na treningu'!M26:N26,("=C"))+COUNTIF('6 Obecność na treningu'!M26:N26,("=K"))</f>
        <v>0</v>
      </c>
      <c r="T37">
        <f>COUNTIF('6 Obecność na treningu'!O26:P26,("=T"))+COUNTIF('6 Obecność na treningu'!O26:P26,("=C"))+COUNTIF('6 Obecność na treningu'!O26:P26,("=K"))</f>
        <v>0</v>
      </c>
      <c r="V37">
        <f>COUNTIF('6 Obecność na treningu'!Q26:R26,("=T"))+COUNTIF('6 Obecność na treningu'!Q26:R26,("=C"))+COUNTIF('6 Obecność na treningu'!Q26:R26,("=K"))</f>
        <v>0</v>
      </c>
      <c r="X37">
        <f>COUNTIF('6 Obecność na treningu'!S26:T26,("=T"))+COUNTIF('6 Obecność na treningu'!S26:T26,("=C"))+COUNTIF('6 Obecność na treningu'!S26:T26,("=K"))</f>
        <v>0</v>
      </c>
      <c r="Z37">
        <f>COUNTIF('6 Obecność na treningu'!U26:V26,("=T"))+COUNTIF('6 Obecność na treningu'!U26:V26,("=C"))+COUNTIF('6 Obecność na treningu'!U26:V26,("=K"))</f>
        <v>0</v>
      </c>
      <c r="AB37">
        <f>COUNTIF('6 Obecność na treningu'!W26:X26,("=T"))+COUNTIF('6 Obecność na treningu'!W26:X26,("=C"))+COUNTIF('6 Obecność na treningu'!W26:X26,("=K"))</f>
        <v>0</v>
      </c>
      <c r="AD37">
        <f>COUNTIF('6 Obecność na treningu'!Y26:Z26,("=T"))+COUNTIF('6 Obecność na treningu'!Y26:Z26,("=C"))+COUNTIF('6 Obecność na treningu'!Y26:Z26,("=K"))</f>
        <v>0</v>
      </c>
      <c r="AF37">
        <f>COUNTIF('6 Obecność na treningu'!AA26:AB26,("=T"))+COUNTIF('6 Obecność na treningu'!AA26:AB26,("=C"))+COUNTIF('6 Obecność na treningu'!AA26:AB26,("=K"))</f>
        <v>0</v>
      </c>
      <c r="AH37">
        <f>COUNTIF('6 Obecność na treningu'!AC26:AD26,("=T"))+COUNTIF('6 Obecność na treningu'!AC26:AD26,("=C"))+COUNTIF('6 Obecność na treningu'!AC26:AD26,("=K"))</f>
        <v>0</v>
      </c>
      <c r="AJ37">
        <f>COUNTIF('6 Obecność na treningu'!AE26:AF26,("=T"))+COUNTIF('6 Obecność na treningu'!AE26:AF26,("=C"))+COUNTIF('6 Obecność na treningu'!AE26:AF26,("=K"))</f>
        <v>0</v>
      </c>
      <c r="AL37">
        <f>COUNTIF('6 Obecność na treningu'!AG26:AH26,("=T"))+COUNTIF('6 Obecność na treningu'!AG26:AH26,("=C"))+COUNTIF('6 Obecność na treningu'!AG26:AH26,("=K"))</f>
        <v>0</v>
      </c>
      <c r="AN37">
        <f>COUNTIF('6 Obecność na treningu'!AI26:AJ26,("=T"))+COUNTIF('6 Obecność na treningu'!AI26:AJ26,("=C"))+COUNTIF('6 Obecność na treningu'!AI26:AJ26,("=K"))</f>
        <v>0</v>
      </c>
      <c r="AP37">
        <f>COUNTIF('6 Obecność na treningu'!AK26:AL26,("=T"))+COUNTIF('6 Obecność na treningu'!AK26:AL26,("=C"))+COUNTIF('6 Obecność na treningu'!AK26:AL26,("=K"))</f>
        <v>0</v>
      </c>
      <c r="AR37">
        <f>COUNTIF('6 Obecność na treningu'!AM26:AN26,("=T"))+COUNTIF('6 Obecność na treningu'!AM26:AN26,("=C"))+COUNTIF('6 Obecność na treningu'!AM26:AN26,("=K"))</f>
        <v>0</v>
      </c>
      <c r="AT37">
        <f>COUNTIF('6 Obecność na treningu'!AO26:AP26,("=T"))+COUNTIF('6 Obecność na treningu'!AO26:AP26,("=C"))+COUNTIF('6 Obecność na treningu'!AO26:AP26,("=K"))</f>
        <v>0</v>
      </c>
      <c r="AV37">
        <f>COUNTIF('6 Obecność na treningu'!AQ26:AR26,("=T"))+COUNTIF('6 Obecność na treningu'!AQ26:AR26,("=C"))+COUNTIF('6 Obecność na treningu'!AQ26:AR26,("=K"))</f>
        <v>0</v>
      </c>
      <c r="AX37">
        <f>COUNTIF('6 Obecność na treningu'!AS26:AT26,("=T"))+COUNTIF('6 Obecność na treningu'!AS26:AT26,("=C"))+COUNTIF('6 Obecność na treningu'!AS26:AT26,("=K"))</f>
        <v>0</v>
      </c>
      <c r="AZ37">
        <f>COUNTIF('6 Obecność na treningu'!AU26:AV26,("=T"))+COUNTIF('6 Obecność na treningu'!AU26:AV26,("=C"))+COUNTIF('6 Obecność na treningu'!AU26:AV26,("=K"))</f>
        <v>0</v>
      </c>
      <c r="BB37">
        <f>COUNTIF('6 Obecność na treningu'!AW26:AX26,("=T"))+COUNTIF('6 Obecność na treningu'!AW26:AX26,("=C"))+COUNTIF('6 Obecność na treningu'!AW26:AX26,("=K"))</f>
        <v>0</v>
      </c>
      <c r="BD37">
        <f>COUNTIF('6 Obecność na treningu'!AY26:AZ26,("=T"))+COUNTIF('6 Obecność na treningu'!AY26:AZ26,("=C"))+COUNTIF('6 Obecność na treningu'!AY26:AZ26,("=K"))</f>
        <v>0</v>
      </c>
      <c r="BF37">
        <f t="shared" si="1"/>
        <v>0</v>
      </c>
      <c r="BH37">
        <f t="shared" si="2"/>
        <v>0</v>
      </c>
      <c r="BJ37">
        <f t="shared" si="3"/>
        <v>0</v>
      </c>
      <c r="BL37">
        <f t="shared" si="4"/>
        <v>0</v>
      </c>
      <c r="BN37">
        <f t="shared" si="5"/>
        <v>0</v>
      </c>
      <c r="BP37">
        <f t="shared" si="6"/>
        <v>0</v>
      </c>
      <c r="BR37">
        <f t="shared" si="7"/>
        <v>0</v>
      </c>
      <c r="BT37">
        <f t="shared" si="8"/>
        <v>0</v>
      </c>
      <c r="BV37">
        <f t="shared" si="9"/>
        <v>0</v>
      </c>
      <c r="BX37">
        <f t="shared" si="10"/>
        <v>0</v>
      </c>
      <c r="BZ37">
        <f t="shared" si="11"/>
        <v>0</v>
      </c>
      <c r="CB37">
        <f t="shared" si="12"/>
        <v>0</v>
      </c>
      <c r="CD37">
        <f t="shared" si="13"/>
        <v>0</v>
      </c>
      <c r="CF37">
        <f t="shared" si="14"/>
        <v>0</v>
      </c>
      <c r="CH37">
        <f t="shared" si="15"/>
        <v>0</v>
      </c>
      <c r="CJ37">
        <f t="shared" si="16"/>
        <v>0</v>
      </c>
      <c r="CL37">
        <f t="shared" si="17"/>
        <v>0</v>
      </c>
      <c r="CN37">
        <f t="shared" si="18"/>
        <v>0</v>
      </c>
      <c r="CP37">
        <f t="shared" si="19"/>
        <v>0</v>
      </c>
      <c r="CR37">
        <f t="shared" si="20"/>
        <v>0</v>
      </c>
      <c r="CT37">
        <f t="shared" si="21"/>
        <v>0</v>
      </c>
      <c r="CV37">
        <f t="shared" si="22"/>
        <v>0</v>
      </c>
      <c r="CX37">
        <f t="shared" si="23"/>
        <v>0</v>
      </c>
    </row>
    <row r="38" spans="2:102" ht="24.9" customHeight="1">
      <c r="B38" s="102" t="s">
        <v>165</v>
      </c>
      <c r="C38" s="220" t="str">
        <f>IF(ISBLANK('2 Spis zawodników - planowanych'!C35),"",'2 Spis zawodników - planowanych'!C35)</f>
        <v/>
      </c>
      <c r="D38" s="220" t="str">
        <f>IF('6 Obecność na treningu'!B27="","",'6 Obecność na treningu'!B27)</f>
        <v/>
      </c>
      <c r="E38" s="220" t="str">
        <f>IF('6 Obecność na treningu'!C27="","",'6 Obecność na treningu'!C27)</f>
        <v/>
      </c>
      <c r="F38" s="221" t="str">
        <f>IF('6 Obecność na treningu'!D27="","",'6 Obecność na treningu'!D27)</f>
        <v/>
      </c>
      <c r="G38" s="222" t="str">
        <f t="shared" si="0"/>
        <v/>
      </c>
      <c r="H38" s="646" t="s">
        <v>171</v>
      </c>
      <c r="I38" s="648"/>
      <c r="L38">
        <f>COUNTIF('6 Obecność na treningu'!G27:H27,("=T"))+COUNTIF('6 Obecność na treningu'!G27:H27,("=C"))+COUNTIF('6 Obecność na treningu'!G27:H27,("=K"))</f>
        <v>0</v>
      </c>
      <c r="N38">
        <f>COUNTIF('6 Obecność na treningu'!I27:J27,("=T"))+COUNTIF('6 Obecność na treningu'!I27:J27,("=C"))+COUNTIF('6 Obecność na treningu'!I27:J27,("=K"))</f>
        <v>0</v>
      </c>
      <c r="P38">
        <f>COUNTIF('6 Obecność na treningu'!K27:L27,("=T"))+COUNTIF('6 Obecność na treningu'!K27:L27,("=C"))+COUNTIF('6 Obecność na treningu'!K27:L27,("=K"))</f>
        <v>0</v>
      </c>
      <c r="R38">
        <f>COUNTIF('6 Obecność na treningu'!M27:N27,("=T"))+COUNTIF('6 Obecność na treningu'!M27:N27,("=C"))+COUNTIF('6 Obecność na treningu'!M27:N27,("=K"))</f>
        <v>0</v>
      </c>
      <c r="T38">
        <f>COUNTIF('6 Obecność na treningu'!O27:P27,("=T"))+COUNTIF('6 Obecność na treningu'!O27:P27,("=C"))+COUNTIF('6 Obecność na treningu'!O27:P27,("=K"))</f>
        <v>0</v>
      </c>
      <c r="V38">
        <f>COUNTIF('6 Obecność na treningu'!Q27:R27,("=T"))+COUNTIF('6 Obecność na treningu'!Q27:R27,("=C"))+COUNTIF('6 Obecność na treningu'!Q27:R27,("=K"))</f>
        <v>0</v>
      </c>
      <c r="X38">
        <f>COUNTIF('6 Obecność na treningu'!S27:T27,("=T"))+COUNTIF('6 Obecność na treningu'!S27:T27,("=C"))+COUNTIF('6 Obecność na treningu'!S27:T27,("=K"))</f>
        <v>0</v>
      </c>
      <c r="Z38">
        <f>COUNTIF('6 Obecność na treningu'!U27:V27,("=T"))+COUNTIF('6 Obecność na treningu'!U27:V27,("=C"))+COUNTIF('6 Obecność na treningu'!U27:V27,("=K"))</f>
        <v>0</v>
      </c>
      <c r="AB38">
        <f>COUNTIF('6 Obecność na treningu'!W27:X27,("=T"))+COUNTIF('6 Obecność na treningu'!W27:X27,("=C"))+COUNTIF('6 Obecność na treningu'!W27:X27,("=K"))</f>
        <v>0</v>
      </c>
      <c r="AD38">
        <f>COUNTIF('6 Obecność na treningu'!Y27:Z27,("=T"))+COUNTIF('6 Obecność na treningu'!Y27:Z27,("=C"))+COUNTIF('6 Obecność na treningu'!Y27:Z27,("=K"))</f>
        <v>0</v>
      </c>
      <c r="AF38">
        <f>COUNTIF('6 Obecność na treningu'!AA27:AB27,("=T"))+COUNTIF('6 Obecność na treningu'!AA27:AB27,("=C"))+COUNTIF('6 Obecność na treningu'!AA27:AB27,("=K"))</f>
        <v>0</v>
      </c>
      <c r="AH38">
        <f>COUNTIF('6 Obecność na treningu'!AC27:AD27,("=T"))+COUNTIF('6 Obecność na treningu'!AC27:AD27,("=C"))+COUNTIF('6 Obecność na treningu'!AC27:AD27,("=K"))</f>
        <v>0</v>
      </c>
      <c r="AJ38">
        <f>COUNTIF('6 Obecność na treningu'!AE27:AF27,("=T"))+COUNTIF('6 Obecność na treningu'!AE27:AF27,("=C"))+COUNTIF('6 Obecność na treningu'!AE27:AF27,("=K"))</f>
        <v>0</v>
      </c>
      <c r="AL38">
        <f>COUNTIF('6 Obecność na treningu'!AG27:AH27,("=T"))+COUNTIF('6 Obecność na treningu'!AG27:AH27,("=C"))+COUNTIF('6 Obecność na treningu'!AG27:AH27,("=K"))</f>
        <v>0</v>
      </c>
      <c r="AN38">
        <f>COUNTIF('6 Obecność na treningu'!AI27:AJ27,("=T"))+COUNTIF('6 Obecność na treningu'!AI27:AJ27,("=C"))+COUNTIF('6 Obecność na treningu'!AI27:AJ27,("=K"))</f>
        <v>0</v>
      </c>
      <c r="AP38">
        <f>COUNTIF('6 Obecność na treningu'!AK27:AL27,("=T"))+COUNTIF('6 Obecność na treningu'!AK27:AL27,("=C"))+COUNTIF('6 Obecność na treningu'!AK27:AL27,("=K"))</f>
        <v>0</v>
      </c>
      <c r="AR38">
        <f>COUNTIF('6 Obecność na treningu'!AM27:AN27,("=T"))+COUNTIF('6 Obecność na treningu'!AM27:AN27,("=C"))+COUNTIF('6 Obecność na treningu'!AM27:AN27,("=K"))</f>
        <v>0</v>
      </c>
      <c r="AT38">
        <f>COUNTIF('6 Obecność na treningu'!AO27:AP27,("=T"))+COUNTIF('6 Obecność na treningu'!AO27:AP27,("=C"))+COUNTIF('6 Obecność na treningu'!AO27:AP27,("=K"))</f>
        <v>0</v>
      </c>
      <c r="AV38">
        <f>COUNTIF('6 Obecność na treningu'!AQ27:AR27,("=T"))+COUNTIF('6 Obecność na treningu'!AQ27:AR27,("=C"))+COUNTIF('6 Obecność na treningu'!AQ27:AR27,("=K"))</f>
        <v>0</v>
      </c>
      <c r="AX38">
        <f>COUNTIF('6 Obecność na treningu'!AS27:AT27,("=T"))+COUNTIF('6 Obecność na treningu'!AS27:AT27,("=C"))+COUNTIF('6 Obecność na treningu'!AS27:AT27,("=K"))</f>
        <v>0</v>
      </c>
      <c r="AZ38">
        <f>COUNTIF('6 Obecność na treningu'!AU27:AV27,("=T"))+COUNTIF('6 Obecność na treningu'!AU27:AV27,("=C"))+COUNTIF('6 Obecność na treningu'!AU27:AV27,("=K"))</f>
        <v>0</v>
      </c>
      <c r="BB38">
        <f>COUNTIF('6 Obecność na treningu'!AW27:AX27,("=T"))+COUNTIF('6 Obecność na treningu'!AW27:AX27,("=C"))+COUNTIF('6 Obecność na treningu'!AW27:AX27,("=K"))</f>
        <v>0</v>
      </c>
      <c r="BD38">
        <f>COUNTIF('6 Obecność na treningu'!AY27:AZ27,("=T"))+COUNTIF('6 Obecność na treningu'!AY27:AZ27,("=C"))+COUNTIF('6 Obecność na treningu'!AY27:AZ27,("=K"))</f>
        <v>0</v>
      </c>
      <c r="BF38">
        <f t="shared" si="1"/>
        <v>0</v>
      </c>
      <c r="BH38">
        <f t="shared" si="2"/>
        <v>0</v>
      </c>
      <c r="BJ38">
        <f t="shared" si="3"/>
        <v>0</v>
      </c>
      <c r="BL38">
        <f t="shared" si="4"/>
        <v>0</v>
      </c>
      <c r="BN38">
        <f t="shared" si="5"/>
        <v>0</v>
      </c>
      <c r="BP38">
        <f t="shared" si="6"/>
        <v>0</v>
      </c>
      <c r="BR38">
        <f t="shared" si="7"/>
        <v>0</v>
      </c>
      <c r="BT38">
        <f t="shared" si="8"/>
        <v>0</v>
      </c>
      <c r="BV38">
        <f t="shared" si="9"/>
        <v>0</v>
      </c>
      <c r="BX38">
        <f t="shared" si="10"/>
        <v>0</v>
      </c>
      <c r="BZ38">
        <f t="shared" si="11"/>
        <v>0</v>
      </c>
      <c r="CB38">
        <f t="shared" si="12"/>
        <v>0</v>
      </c>
      <c r="CD38">
        <f t="shared" si="13"/>
        <v>0</v>
      </c>
      <c r="CF38">
        <f t="shared" si="14"/>
        <v>0</v>
      </c>
      <c r="CH38">
        <f t="shared" si="15"/>
        <v>0</v>
      </c>
      <c r="CJ38">
        <f t="shared" si="16"/>
        <v>0</v>
      </c>
      <c r="CL38">
        <f t="shared" si="17"/>
        <v>0</v>
      </c>
      <c r="CN38">
        <f t="shared" si="18"/>
        <v>0</v>
      </c>
      <c r="CP38">
        <f t="shared" si="19"/>
        <v>0</v>
      </c>
      <c r="CR38">
        <f t="shared" si="20"/>
        <v>0</v>
      </c>
      <c r="CT38">
        <f t="shared" si="21"/>
        <v>0</v>
      </c>
      <c r="CV38">
        <f t="shared" si="22"/>
        <v>0</v>
      </c>
      <c r="CX38">
        <f t="shared" si="23"/>
        <v>0</v>
      </c>
    </row>
    <row r="39" spans="2:102" ht="24.9" customHeight="1">
      <c r="B39" s="102" t="s">
        <v>166</v>
      </c>
      <c r="C39" s="220" t="str">
        <f>IF(ISBLANK('2 Spis zawodników - planowanych'!C36),"",'2 Spis zawodników - planowanych'!C36)</f>
        <v/>
      </c>
      <c r="D39" s="220" t="str">
        <f>IF('6 Obecność na treningu'!B28="","",'6 Obecność na treningu'!B28)</f>
        <v/>
      </c>
      <c r="E39" s="220" t="str">
        <f>IF('6 Obecność na treningu'!C28="","",'6 Obecność na treningu'!C28)</f>
        <v/>
      </c>
      <c r="F39" s="221" t="str">
        <f>IF('6 Obecność na treningu'!D28="","",'6 Obecność na treningu'!D28)</f>
        <v/>
      </c>
      <c r="G39" s="222" t="str">
        <f t="shared" si="0"/>
        <v/>
      </c>
      <c r="H39" s="646" t="s">
        <v>171</v>
      </c>
      <c r="I39" s="648"/>
      <c r="L39">
        <f>COUNTIF('6 Obecność na treningu'!G28:H28,("=T"))+COUNTIF('6 Obecność na treningu'!G28:H28,("=C"))+COUNTIF('6 Obecność na treningu'!G28:H28,("=K"))</f>
        <v>0</v>
      </c>
      <c r="N39">
        <f>COUNTIF('6 Obecność na treningu'!I28:J28,("=T"))+COUNTIF('6 Obecność na treningu'!I28:J28,("=C"))+COUNTIF('6 Obecność na treningu'!I28:J28,("=K"))</f>
        <v>0</v>
      </c>
      <c r="P39">
        <f>COUNTIF('6 Obecność na treningu'!K28:L28,("=T"))+COUNTIF('6 Obecność na treningu'!K28:L28,("=C"))+COUNTIF('6 Obecność na treningu'!K28:L28,("=K"))</f>
        <v>0</v>
      </c>
      <c r="R39">
        <f>COUNTIF('6 Obecność na treningu'!M28:N28,("=T"))+COUNTIF('6 Obecność na treningu'!M28:N28,("=C"))+COUNTIF('6 Obecność na treningu'!M28:N28,("=K"))</f>
        <v>0</v>
      </c>
      <c r="T39">
        <f>COUNTIF('6 Obecność na treningu'!O28:P28,("=T"))+COUNTIF('6 Obecność na treningu'!O28:P28,("=C"))+COUNTIF('6 Obecność na treningu'!O28:P28,("=K"))</f>
        <v>0</v>
      </c>
      <c r="V39">
        <f>COUNTIF('6 Obecność na treningu'!Q28:R28,("=T"))+COUNTIF('6 Obecność na treningu'!Q28:R28,("=C"))+COUNTIF('6 Obecność na treningu'!Q28:R28,("=K"))</f>
        <v>0</v>
      </c>
      <c r="X39">
        <f>COUNTIF('6 Obecność na treningu'!S28:T28,("=T"))+COUNTIF('6 Obecność na treningu'!S28:T28,("=C"))+COUNTIF('6 Obecność na treningu'!S28:T28,("=K"))</f>
        <v>0</v>
      </c>
      <c r="Z39">
        <f>COUNTIF('6 Obecność na treningu'!U28:V28,("=T"))+COUNTIF('6 Obecność na treningu'!U28:V28,("=C"))+COUNTIF('6 Obecność na treningu'!U28:V28,("=K"))</f>
        <v>0</v>
      </c>
      <c r="AB39">
        <f>COUNTIF('6 Obecność na treningu'!W28:X28,("=T"))+COUNTIF('6 Obecność na treningu'!W28:X28,("=C"))+COUNTIF('6 Obecność na treningu'!W28:X28,("=K"))</f>
        <v>0</v>
      </c>
      <c r="AD39">
        <f>COUNTIF('6 Obecność na treningu'!Y28:Z28,("=T"))+COUNTIF('6 Obecność na treningu'!Y28:Z28,("=C"))+COUNTIF('6 Obecność na treningu'!Y28:Z28,("=K"))</f>
        <v>0</v>
      </c>
      <c r="AF39">
        <f>COUNTIF('6 Obecność na treningu'!AA28:AB28,("=T"))+COUNTIF('6 Obecność na treningu'!AA28:AB28,("=C"))+COUNTIF('6 Obecność na treningu'!AA28:AB28,("=K"))</f>
        <v>0</v>
      </c>
      <c r="AH39">
        <f>COUNTIF('6 Obecność na treningu'!AC28:AD28,("=T"))+COUNTIF('6 Obecność na treningu'!AC28:AD28,("=C"))+COUNTIF('6 Obecność na treningu'!AC28:AD28,("=K"))</f>
        <v>0</v>
      </c>
      <c r="AJ39">
        <f>COUNTIF('6 Obecność na treningu'!AE28:AF28,("=T"))+COUNTIF('6 Obecność na treningu'!AE28:AF28,("=C"))+COUNTIF('6 Obecność na treningu'!AE28:AF28,("=K"))</f>
        <v>0</v>
      </c>
      <c r="AL39">
        <f>COUNTIF('6 Obecność na treningu'!AG28:AH28,("=T"))+COUNTIF('6 Obecność na treningu'!AG28:AH28,("=C"))+COUNTIF('6 Obecność na treningu'!AG28:AH28,("=K"))</f>
        <v>0</v>
      </c>
      <c r="AN39">
        <f>COUNTIF('6 Obecność na treningu'!AI28:AJ28,("=T"))+COUNTIF('6 Obecność na treningu'!AI28:AJ28,("=C"))+COUNTIF('6 Obecność na treningu'!AI28:AJ28,("=K"))</f>
        <v>0</v>
      </c>
      <c r="AP39">
        <f>COUNTIF('6 Obecność na treningu'!AK28:AL28,("=T"))+COUNTIF('6 Obecność na treningu'!AK28:AL28,("=C"))+COUNTIF('6 Obecność na treningu'!AK28:AL28,("=K"))</f>
        <v>0</v>
      </c>
      <c r="AR39">
        <f>COUNTIF('6 Obecność na treningu'!AM28:AN28,("=T"))+COUNTIF('6 Obecność na treningu'!AM28:AN28,("=C"))+COUNTIF('6 Obecność na treningu'!AM28:AN28,("=K"))</f>
        <v>0</v>
      </c>
      <c r="AT39">
        <f>COUNTIF('6 Obecność na treningu'!AO28:AP28,("=T"))+COUNTIF('6 Obecność na treningu'!AO28:AP28,("=C"))+COUNTIF('6 Obecność na treningu'!AO28:AP28,("=K"))</f>
        <v>0</v>
      </c>
      <c r="AV39">
        <f>COUNTIF('6 Obecność na treningu'!AQ28:AR28,("=T"))+COUNTIF('6 Obecność na treningu'!AQ28:AR28,("=C"))+COUNTIF('6 Obecność na treningu'!AQ28:AR28,("=K"))</f>
        <v>0</v>
      </c>
      <c r="AX39">
        <f>COUNTIF('6 Obecność na treningu'!AS28:AT28,("=T"))+COUNTIF('6 Obecność na treningu'!AS28:AT28,("=C"))+COUNTIF('6 Obecność na treningu'!AS28:AT28,("=K"))</f>
        <v>0</v>
      </c>
      <c r="AZ39">
        <f>COUNTIF('6 Obecność na treningu'!AU28:AV28,("=T"))+COUNTIF('6 Obecność na treningu'!AU28:AV28,("=C"))+COUNTIF('6 Obecność na treningu'!AU28:AV28,("=K"))</f>
        <v>0</v>
      </c>
      <c r="BB39">
        <f>COUNTIF('6 Obecność na treningu'!AW28:AX28,("=T"))+COUNTIF('6 Obecność na treningu'!AW28:AX28,("=C"))+COUNTIF('6 Obecność na treningu'!AW28:AX28,("=K"))</f>
        <v>0</v>
      </c>
      <c r="BD39">
        <f>COUNTIF('6 Obecność na treningu'!AY28:AZ28,("=T"))+COUNTIF('6 Obecność na treningu'!AY28:AZ28,("=C"))+COUNTIF('6 Obecność na treningu'!AY28:AZ28,("=K"))</f>
        <v>0</v>
      </c>
      <c r="BF39">
        <f t="shared" si="1"/>
        <v>0</v>
      </c>
      <c r="BH39">
        <f t="shared" si="2"/>
        <v>0</v>
      </c>
      <c r="BJ39">
        <f t="shared" si="3"/>
        <v>0</v>
      </c>
      <c r="BL39">
        <f t="shared" si="4"/>
        <v>0</v>
      </c>
      <c r="BN39">
        <f t="shared" si="5"/>
        <v>0</v>
      </c>
      <c r="BP39">
        <f t="shared" si="6"/>
        <v>0</v>
      </c>
      <c r="BR39">
        <f t="shared" si="7"/>
        <v>0</v>
      </c>
      <c r="BT39">
        <f t="shared" si="8"/>
        <v>0</v>
      </c>
      <c r="BV39">
        <f t="shared" si="9"/>
        <v>0</v>
      </c>
      <c r="BX39">
        <f t="shared" si="10"/>
        <v>0</v>
      </c>
      <c r="BZ39">
        <f t="shared" si="11"/>
        <v>0</v>
      </c>
      <c r="CB39">
        <f t="shared" si="12"/>
        <v>0</v>
      </c>
      <c r="CD39">
        <f t="shared" si="13"/>
        <v>0</v>
      </c>
      <c r="CF39">
        <f t="shared" si="14"/>
        <v>0</v>
      </c>
      <c r="CH39">
        <f t="shared" si="15"/>
        <v>0</v>
      </c>
      <c r="CJ39">
        <f t="shared" si="16"/>
        <v>0</v>
      </c>
      <c r="CL39">
        <f t="shared" si="17"/>
        <v>0</v>
      </c>
      <c r="CN39">
        <f t="shared" si="18"/>
        <v>0</v>
      </c>
      <c r="CP39">
        <f t="shared" si="19"/>
        <v>0</v>
      </c>
      <c r="CR39">
        <f t="shared" si="20"/>
        <v>0</v>
      </c>
      <c r="CT39">
        <f t="shared" si="21"/>
        <v>0</v>
      </c>
      <c r="CV39">
        <f t="shared" si="22"/>
        <v>0</v>
      </c>
      <c r="CX39">
        <f t="shared" si="23"/>
        <v>0</v>
      </c>
    </row>
    <row r="40" spans="2:102" ht="24.9" customHeight="1">
      <c r="B40" s="102" t="s">
        <v>167</v>
      </c>
      <c r="C40" s="220" t="str">
        <f>IF(ISBLANK('2 Spis zawodników - planowanych'!C37),"",'2 Spis zawodników - planowanych'!C37)</f>
        <v/>
      </c>
      <c r="D40" s="220" t="str">
        <f>IF('6 Obecność na treningu'!B29="","",'6 Obecność na treningu'!B29)</f>
        <v/>
      </c>
      <c r="E40" s="220" t="str">
        <f>IF('6 Obecność na treningu'!C29="","",'6 Obecność na treningu'!C29)</f>
        <v/>
      </c>
      <c r="F40" s="221" t="str">
        <f>IF('6 Obecność na treningu'!D29="","",'6 Obecność na treningu'!D29)</f>
        <v/>
      </c>
      <c r="G40" s="222" t="str">
        <f t="shared" si="0"/>
        <v/>
      </c>
      <c r="H40" s="646" t="s">
        <v>171</v>
      </c>
      <c r="I40" s="648"/>
      <c r="L40">
        <f>COUNTIF('6 Obecność na treningu'!G29:H29,("=T"))+COUNTIF('6 Obecność na treningu'!G29:H29,("=C"))+COUNTIF('6 Obecność na treningu'!G29:H29,("=K"))</f>
        <v>0</v>
      </c>
      <c r="N40">
        <f>COUNTIF('6 Obecność na treningu'!I29:J29,("=T"))+COUNTIF('6 Obecność na treningu'!I29:J29,("=C"))+COUNTIF('6 Obecność na treningu'!I29:J29,("=K"))</f>
        <v>0</v>
      </c>
      <c r="P40">
        <f>COUNTIF('6 Obecność na treningu'!K29:L29,("=T"))+COUNTIF('6 Obecność na treningu'!K29:L29,("=C"))+COUNTIF('6 Obecność na treningu'!K29:L29,("=K"))</f>
        <v>0</v>
      </c>
      <c r="R40">
        <f>COUNTIF('6 Obecność na treningu'!M29:N29,("=T"))+COUNTIF('6 Obecność na treningu'!M29:N29,("=C"))+COUNTIF('6 Obecność na treningu'!M29:N29,("=K"))</f>
        <v>0</v>
      </c>
      <c r="T40">
        <f>COUNTIF('6 Obecność na treningu'!O29:P29,("=T"))+COUNTIF('6 Obecność na treningu'!O29:P29,("=C"))+COUNTIF('6 Obecność na treningu'!O29:P29,("=K"))</f>
        <v>0</v>
      </c>
      <c r="V40">
        <f>COUNTIF('6 Obecność na treningu'!Q29:R29,("=T"))+COUNTIF('6 Obecność na treningu'!Q29:R29,("=C"))+COUNTIF('6 Obecność na treningu'!Q29:R29,("=K"))</f>
        <v>0</v>
      </c>
      <c r="X40">
        <f>COUNTIF('6 Obecność na treningu'!S29:T29,("=T"))+COUNTIF('6 Obecność na treningu'!S29:T29,("=C"))+COUNTIF('6 Obecność na treningu'!S29:T29,("=K"))</f>
        <v>0</v>
      </c>
      <c r="Z40">
        <f>COUNTIF('6 Obecność na treningu'!U29:V29,("=T"))+COUNTIF('6 Obecność na treningu'!U29:V29,("=C"))+COUNTIF('6 Obecność na treningu'!U29:V29,("=K"))</f>
        <v>0</v>
      </c>
      <c r="AB40">
        <f>COUNTIF('6 Obecność na treningu'!W29:X29,("=T"))+COUNTIF('6 Obecność na treningu'!W29:X29,("=C"))+COUNTIF('6 Obecność na treningu'!W29:X29,("=K"))</f>
        <v>0</v>
      </c>
      <c r="AD40">
        <f>COUNTIF('6 Obecność na treningu'!Y29:Z29,("=T"))+COUNTIF('6 Obecność na treningu'!Y29:Z29,("=C"))+COUNTIF('6 Obecność na treningu'!Y29:Z29,("=K"))</f>
        <v>0</v>
      </c>
      <c r="AF40">
        <f>COUNTIF('6 Obecność na treningu'!AA29:AB29,("=T"))+COUNTIF('6 Obecność na treningu'!AA29:AB29,("=C"))+COUNTIF('6 Obecność na treningu'!AA29:AB29,("=K"))</f>
        <v>0</v>
      </c>
      <c r="AH40">
        <f>COUNTIF('6 Obecność na treningu'!AC29:AD29,("=T"))+COUNTIF('6 Obecność na treningu'!AC29:AD29,("=C"))+COUNTIF('6 Obecność na treningu'!AC29:AD29,("=K"))</f>
        <v>0</v>
      </c>
      <c r="AJ40">
        <f>COUNTIF('6 Obecność na treningu'!AE29:AF29,("=T"))+COUNTIF('6 Obecność na treningu'!AE29:AF29,("=C"))+COUNTIF('6 Obecność na treningu'!AE29:AF29,("=K"))</f>
        <v>0</v>
      </c>
      <c r="AL40">
        <f>COUNTIF('6 Obecność na treningu'!AG29:AH29,("=T"))+COUNTIF('6 Obecność na treningu'!AG29:AH29,("=C"))+COUNTIF('6 Obecność na treningu'!AG29:AH29,("=K"))</f>
        <v>0</v>
      </c>
      <c r="AN40">
        <f>COUNTIF('6 Obecność na treningu'!AI29:AJ29,("=T"))+COUNTIF('6 Obecność na treningu'!AI29:AJ29,("=C"))+COUNTIF('6 Obecność na treningu'!AI29:AJ29,("=K"))</f>
        <v>0</v>
      </c>
      <c r="AP40">
        <f>COUNTIF('6 Obecność na treningu'!AK29:AL29,("=T"))+COUNTIF('6 Obecność na treningu'!AK29:AL29,("=C"))+COUNTIF('6 Obecność na treningu'!AK29:AL29,("=K"))</f>
        <v>0</v>
      </c>
      <c r="AR40">
        <f>COUNTIF('6 Obecność na treningu'!AM29:AN29,("=T"))+COUNTIF('6 Obecność na treningu'!AM29:AN29,("=C"))+COUNTIF('6 Obecność na treningu'!AM29:AN29,("=K"))</f>
        <v>0</v>
      </c>
      <c r="AT40">
        <f>COUNTIF('6 Obecność na treningu'!AO29:AP29,("=T"))+COUNTIF('6 Obecność na treningu'!AO29:AP29,("=C"))+COUNTIF('6 Obecność na treningu'!AO29:AP29,("=K"))</f>
        <v>0</v>
      </c>
      <c r="AV40">
        <f>COUNTIF('6 Obecność na treningu'!AQ29:AR29,("=T"))+COUNTIF('6 Obecność na treningu'!AQ29:AR29,("=C"))+COUNTIF('6 Obecność na treningu'!AQ29:AR29,("=K"))</f>
        <v>0</v>
      </c>
      <c r="AX40">
        <f>COUNTIF('6 Obecność na treningu'!AS29:AT29,("=T"))+COUNTIF('6 Obecność na treningu'!AS29:AT29,("=C"))+COUNTIF('6 Obecność na treningu'!AS29:AT29,("=K"))</f>
        <v>0</v>
      </c>
      <c r="AZ40">
        <f>COUNTIF('6 Obecność na treningu'!AU29:AV29,("=T"))+COUNTIF('6 Obecność na treningu'!AU29:AV29,("=C"))+COUNTIF('6 Obecność na treningu'!AU29:AV29,("=K"))</f>
        <v>0</v>
      </c>
      <c r="BB40">
        <f>COUNTIF('6 Obecność na treningu'!AW29:AX29,("=T"))+COUNTIF('6 Obecność na treningu'!AW29:AX29,("=C"))+COUNTIF('6 Obecność na treningu'!AW29:AX29,("=K"))</f>
        <v>0</v>
      </c>
      <c r="BD40">
        <f>COUNTIF('6 Obecność na treningu'!AY29:AZ29,("=T"))+COUNTIF('6 Obecność na treningu'!AY29:AZ29,("=C"))+COUNTIF('6 Obecność na treningu'!AY29:AZ29,("=K"))</f>
        <v>0</v>
      </c>
      <c r="BF40">
        <f t="shared" si="1"/>
        <v>0</v>
      </c>
      <c r="BH40">
        <f t="shared" si="2"/>
        <v>0</v>
      </c>
      <c r="BJ40">
        <f t="shared" si="3"/>
        <v>0</v>
      </c>
      <c r="BL40">
        <f t="shared" si="4"/>
        <v>0</v>
      </c>
      <c r="BN40">
        <f t="shared" si="5"/>
        <v>0</v>
      </c>
      <c r="BP40">
        <f t="shared" si="6"/>
        <v>0</v>
      </c>
      <c r="BR40">
        <f t="shared" si="7"/>
        <v>0</v>
      </c>
      <c r="BT40">
        <f t="shared" si="8"/>
        <v>0</v>
      </c>
      <c r="BV40">
        <f t="shared" si="9"/>
        <v>0</v>
      </c>
      <c r="BX40">
        <f t="shared" si="10"/>
        <v>0</v>
      </c>
      <c r="BZ40">
        <f t="shared" si="11"/>
        <v>0</v>
      </c>
      <c r="CB40">
        <f t="shared" si="12"/>
        <v>0</v>
      </c>
      <c r="CD40">
        <f t="shared" si="13"/>
        <v>0</v>
      </c>
      <c r="CF40">
        <f t="shared" si="14"/>
        <v>0</v>
      </c>
      <c r="CH40">
        <f t="shared" si="15"/>
        <v>0</v>
      </c>
      <c r="CJ40">
        <f t="shared" si="16"/>
        <v>0</v>
      </c>
      <c r="CL40">
        <f t="shared" si="17"/>
        <v>0</v>
      </c>
      <c r="CN40">
        <f t="shared" si="18"/>
        <v>0</v>
      </c>
      <c r="CP40">
        <f t="shared" si="19"/>
        <v>0</v>
      </c>
      <c r="CR40">
        <f t="shared" si="20"/>
        <v>0</v>
      </c>
      <c r="CT40">
        <f t="shared" si="21"/>
        <v>0</v>
      </c>
      <c r="CV40">
        <f t="shared" si="22"/>
        <v>0</v>
      </c>
      <c r="CX40">
        <f t="shared" si="23"/>
        <v>0</v>
      </c>
    </row>
    <row r="41" spans="2:102" ht="24.9" customHeight="1">
      <c r="B41" s="102" t="s">
        <v>168</v>
      </c>
      <c r="C41" s="220" t="str">
        <f>IF(ISBLANK('2 Spis zawodników - planowanych'!C38),"",'2 Spis zawodników - planowanych'!C38)</f>
        <v/>
      </c>
      <c r="D41" s="220" t="str">
        <f>IF('6 Obecność na treningu'!B30="","",'6 Obecność na treningu'!B30)</f>
        <v/>
      </c>
      <c r="E41" s="220" t="str">
        <f>IF('6 Obecność na treningu'!C30="","",'6 Obecność na treningu'!C30)</f>
        <v/>
      </c>
      <c r="F41" s="221" t="str">
        <f>IF('6 Obecność na treningu'!D30="","",'6 Obecność na treningu'!D30)</f>
        <v/>
      </c>
      <c r="G41" s="222" t="str">
        <f t="shared" si="0"/>
        <v/>
      </c>
      <c r="H41" s="646" t="s">
        <v>171</v>
      </c>
      <c r="I41" s="648"/>
      <c r="L41">
        <f>COUNTIF('6 Obecność na treningu'!G30:H30,("=T"))+COUNTIF('6 Obecność na treningu'!G30:H30,("=C"))+COUNTIF('6 Obecność na treningu'!G30:H30,("=K"))</f>
        <v>0</v>
      </c>
      <c r="N41">
        <f>COUNTIF('6 Obecność na treningu'!I30:J30,("=T"))+COUNTIF('6 Obecność na treningu'!I30:J30,("=C"))+COUNTIF('6 Obecność na treningu'!I30:J30,("=K"))</f>
        <v>0</v>
      </c>
      <c r="P41">
        <f>COUNTIF('6 Obecność na treningu'!K30:L30,("=T"))+COUNTIF('6 Obecność na treningu'!K30:L30,("=C"))+COUNTIF('6 Obecność na treningu'!K30:L30,("=K"))</f>
        <v>0</v>
      </c>
      <c r="R41">
        <f>COUNTIF('6 Obecność na treningu'!M30:N30,("=T"))+COUNTIF('6 Obecność na treningu'!M30:N30,("=C"))+COUNTIF('6 Obecność na treningu'!M30:N30,("=K"))</f>
        <v>0</v>
      </c>
      <c r="T41">
        <f>COUNTIF('6 Obecność na treningu'!O30:P30,("=T"))+COUNTIF('6 Obecność na treningu'!O30:P30,("=C"))+COUNTIF('6 Obecność na treningu'!O30:P30,("=K"))</f>
        <v>0</v>
      </c>
      <c r="V41">
        <f>COUNTIF('6 Obecność na treningu'!Q30:R30,("=T"))+COUNTIF('6 Obecność na treningu'!Q30:R30,("=C"))+COUNTIF('6 Obecność na treningu'!Q30:R30,("=K"))</f>
        <v>0</v>
      </c>
      <c r="X41">
        <f>COUNTIF('6 Obecność na treningu'!S30:T30,("=T"))+COUNTIF('6 Obecność na treningu'!S30:T30,("=C"))+COUNTIF('6 Obecność na treningu'!S30:T30,("=K"))</f>
        <v>0</v>
      </c>
      <c r="Z41">
        <f>COUNTIF('6 Obecność na treningu'!U30:V30,("=T"))+COUNTIF('6 Obecność na treningu'!U30:V30,("=C"))+COUNTIF('6 Obecność na treningu'!U30:V30,("=K"))</f>
        <v>0</v>
      </c>
      <c r="AB41">
        <f>COUNTIF('6 Obecność na treningu'!W30:X30,("=T"))+COUNTIF('6 Obecność na treningu'!W30:X30,("=C"))+COUNTIF('6 Obecność na treningu'!W30:X30,("=K"))</f>
        <v>0</v>
      </c>
      <c r="AD41">
        <f>COUNTIF('6 Obecność na treningu'!Y30:Z30,("=T"))+COUNTIF('6 Obecność na treningu'!Y30:Z30,("=C"))+COUNTIF('6 Obecność na treningu'!Y30:Z30,("=K"))</f>
        <v>0</v>
      </c>
      <c r="AF41">
        <f>COUNTIF('6 Obecność na treningu'!AA30:AB30,("=T"))+COUNTIF('6 Obecność na treningu'!AA30:AB30,("=C"))+COUNTIF('6 Obecność na treningu'!AA30:AB30,("=K"))</f>
        <v>0</v>
      </c>
      <c r="AH41">
        <f>COUNTIF('6 Obecność na treningu'!AC30:AD30,("=T"))+COUNTIF('6 Obecność na treningu'!AC30:AD30,("=C"))+COUNTIF('6 Obecność na treningu'!AC30:AD30,("=K"))</f>
        <v>0</v>
      </c>
      <c r="AJ41">
        <f>COUNTIF('6 Obecność na treningu'!AE30:AF30,("=T"))+COUNTIF('6 Obecność na treningu'!AE30:AF30,("=C"))+COUNTIF('6 Obecność na treningu'!AE30:AF30,("=K"))</f>
        <v>0</v>
      </c>
      <c r="AL41">
        <f>COUNTIF('6 Obecność na treningu'!AG30:AH30,("=T"))+COUNTIF('6 Obecność na treningu'!AG30:AH30,("=C"))+COUNTIF('6 Obecność na treningu'!AG30:AH30,("=K"))</f>
        <v>0</v>
      </c>
      <c r="AN41">
        <f>COUNTIF('6 Obecność na treningu'!AI30:AJ30,("=T"))+COUNTIF('6 Obecność na treningu'!AI30:AJ30,("=C"))+COUNTIF('6 Obecność na treningu'!AI30:AJ30,("=K"))</f>
        <v>0</v>
      </c>
      <c r="AP41">
        <f>COUNTIF('6 Obecność na treningu'!AK30:AL30,("=T"))+COUNTIF('6 Obecność na treningu'!AK30:AL30,("=C"))+COUNTIF('6 Obecność na treningu'!AK30:AL30,("=K"))</f>
        <v>0</v>
      </c>
      <c r="AR41">
        <f>COUNTIF('6 Obecność na treningu'!AM30:AN30,("=T"))+COUNTIF('6 Obecność na treningu'!AM30:AN30,("=C"))+COUNTIF('6 Obecność na treningu'!AM30:AN30,("=K"))</f>
        <v>0</v>
      </c>
      <c r="AT41">
        <f>COUNTIF('6 Obecność na treningu'!AO30:AP30,("=T"))+COUNTIF('6 Obecność na treningu'!AO30:AP30,("=C"))+COUNTIF('6 Obecność na treningu'!AO30:AP30,("=K"))</f>
        <v>0</v>
      </c>
      <c r="AV41">
        <f>COUNTIF('6 Obecność na treningu'!AQ30:AR30,("=T"))+COUNTIF('6 Obecność na treningu'!AQ30:AR30,("=C"))+COUNTIF('6 Obecność na treningu'!AQ30:AR30,("=K"))</f>
        <v>0</v>
      </c>
      <c r="AX41">
        <f>COUNTIF('6 Obecność na treningu'!AS30:AT30,("=T"))+COUNTIF('6 Obecność na treningu'!AS30:AT30,("=C"))+COUNTIF('6 Obecność na treningu'!AS30:AT30,("=K"))</f>
        <v>0</v>
      </c>
      <c r="AZ41">
        <f>COUNTIF('6 Obecność na treningu'!AU30:AV30,("=T"))+COUNTIF('6 Obecność na treningu'!AU30:AV30,("=C"))+COUNTIF('6 Obecność na treningu'!AU30:AV30,("=K"))</f>
        <v>0</v>
      </c>
      <c r="BB41">
        <f>COUNTIF('6 Obecność na treningu'!AW30:AX30,("=T"))+COUNTIF('6 Obecność na treningu'!AW30:AX30,("=C"))+COUNTIF('6 Obecność na treningu'!AW30:AX30,("=K"))</f>
        <v>0</v>
      </c>
      <c r="BD41">
        <f>COUNTIF('6 Obecność na treningu'!AY30:AZ30,("=T"))+COUNTIF('6 Obecność na treningu'!AY30:AZ30,("=C"))+COUNTIF('6 Obecność na treningu'!AY30:AZ30,("=K"))</f>
        <v>0</v>
      </c>
      <c r="BF41">
        <f t="shared" si="1"/>
        <v>0</v>
      </c>
      <c r="BH41">
        <f t="shared" si="2"/>
        <v>0</v>
      </c>
      <c r="BJ41">
        <f t="shared" si="3"/>
        <v>0</v>
      </c>
      <c r="BL41">
        <f t="shared" si="4"/>
        <v>0</v>
      </c>
      <c r="BN41">
        <f t="shared" si="5"/>
        <v>0</v>
      </c>
      <c r="BP41">
        <f t="shared" si="6"/>
        <v>0</v>
      </c>
      <c r="BR41">
        <f t="shared" si="7"/>
        <v>0</v>
      </c>
      <c r="BT41">
        <f t="shared" si="8"/>
        <v>0</v>
      </c>
      <c r="BV41">
        <f t="shared" si="9"/>
        <v>0</v>
      </c>
      <c r="BX41">
        <f t="shared" si="10"/>
        <v>0</v>
      </c>
      <c r="BZ41">
        <f t="shared" si="11"/>
        <v>0</v>
      </c>
      <c r="CB41">
        <f t="shared" si="12"/>
        <v>0</v>
      </c>
      <c r="CD41">
        <f t="shared" si="13"/>
        <v>0</v>
      </c>
      <c r="CF41">
        <f t="shared" si="14"/>
        <v>0</v>
      </c>
      <c r="CH41">
        <f t="shared" si="15"/>
        <v>0</v>
      </c>
      <c r="CJ41">
        <f t="shared" si="16"/>
        <v>0</v>
      </c>
      <c r="CL41">
        <f t="shared" si="17"/>
        <v>0</v>
      </c>
      <c r="CN41">
        <f t="shared" si="18"/>
        <v>0</v>
      </c>
      <c r="CP41">
        <f t="shared" si="19"/>
        <v>0</v>
      </c>
      <c r="CR41">
        <f t="shared" si="20"/>
        <v>0</v>
      </c>
      <c r="CT41">
        <f t="shared" si="21"/>
        <v>0</v>
      </c>
      <c r="CV41">
        <f t="shared" si="22"/>
        <v>0</v>
      </c>
      <c r="CX41">
        <f t="shared" si="23"/>
        <v>0</v>
      </c>
    </row>
    <row r="42" spans="2:102" ht="24.9" customHeight="1">
      <c r="B42" s="102" t="s">
        <v>169</v>
      </c>
      <c r="C42" s="220" t="str">
        <f>IF(ISBLANK('2 Spis zawodników - planowanych'!C39),"",'2 Spis zawodników - planowanych'!C39)</f>
        <v/>
      </c>
      <c r="D42" s="220" t="str">
        <f>IF('6 Obecność na treningu'!B31="","",'6 Obecność na treningu'!B31)</f>
        <v/>
      </c>
      <c r="E42" s="220" t="str">
        <f>IF('6 Obecność na treningu'!C31="","",'6 Obecność na treningu'!C31)</f>
        <v/>
      </c>
      <c r="F42" s="221" t="str">
        <f>IF('6 Obecność na treningu'!D31="","",'6 Obecność na treningu'!D31)</f>
        <v/>
      </c>
      <c r="G42" s="222" t="str">
        <f t="shared" si="0"/>
        <v/>
      </c>
      <c r="H42" s="646" t="s">
        <v>171</v>
      </c>
      <c r="I42" s="648"/>
      <c r="L42">
        <f>COUNTIF('6 Obecność na treningu'!G31:H31,("=T"))+COUNTIF('6 Obecność na treningu'!G31:H31,("=C"))+COUNTIF('6 Obecność na treningu'!G31:H31,("=K"))</f>
        <v>0</v>
      </c>
      <c r="N42">
        <f>COUNTIF('6 Obecność na treningu'!I31:J31,("=T"))+COUNTIF('6 Obecność na treningu'!I31:J31,("=C"))+COUNTIF('6 Obecność na treningu'!I31:J31,("=K"))</f>
        <v>0</v>
      </c>
      <c r="P42">
        <f>COUNTIF('6 Obecność na treningu'!K31:L31,("=T"))+COUNTIF('6 Obecność na treningu'!K31:L31,("=C"))+COUNTIF('6 Obecność na treningu'!K31:L31,("=K"))</f>
        <v>0</v>
      </c>
      <c r="R42">
        <f>COUNTIF('6 Obecność na treningu'!M31:N31,("=T"))+COUNTIF('6 Obecność na treningu'!M31:N31,("=C"))+COUNTIF('6 Obecność na treningu'!M31:N31,("=K"))</f>
        <v>0</v>
      </c>
      <c r="T42">
        <f>COUNTIF('6 Obecność na treningu'!O31:P31,("=T"))+COUNTIF('6 Obecność na treningu'!O31:P31,("=C"))+COUNTIF('6 Obecność na treningu'!O31:P31,("=K"))</f>
        <v>0</v>
      </c>
      <c r="V42">
        <f>COUNTIF('6 Obecność na treningu'!Q31:R31,("=T"))+COUNTIF('6 Obecność na treningu'!Q31:R31,("=C"))+COUNTIF('6 Obecność na treningu'!Q31:R31,("=K"))</f>
        <v>0</v>
      </c>
      <c r="X42">
        <f>COUNTIF('6 Obecność na treningu'!S31:T31,("=T"))+COUNTIF('6 Obecność na treningu'!S31:T31,("=C"))+COUNTIF('6 Obecność na treningu'!S31:T31,("=K"))</f>
        <v>0</v>
      </c>
      <c r="Z42">
        <f>COUNTIF('6 Obecność na treningu'!U31:V31,("=T"))+COUNTIF('6 Obecność na treningu'!U31:V31,("=C"))+COUNTIF('6 Obecność na treningu'!U31:V31,("=K"))</f>
        <v>0</v>
      </c>
      <c r="AB42">
        <f>COUNTIF('6 Obecność na treningu'!W31:X31,("=T"))+COUNTIF('6 Obecność na treningu'!W31:X31,("=C"))+COUNTIF('6 Obecność na treningu'!W31:X31,("=K"))</f>
        <v>0</v>
      </c>
      <c r="AD42">
        <f>COUNTIF('6 Obecność na treningu'!Y31:Z31,("=T"))+COUNTIF('6 Obecność na treningu'!Y31:Z31,("=C"))+COUNTIF('6 Obecność na treningu'!Y31:Z31,("=K"))</f>
        <v>0</v>
      </c>
      <c r="AF42">
        <f>COUNTIF('6 Obecność na treningu'!AA31:AB31,("=T"))+COUNTIF('6 Obecność na treningu'!AA31:AB31,("=C"))+COUNTIF('6 Obecność na treningu'!AA31:AB31,("=K"))</f>
        <v>0</v>
      </c>
      <c r="AH42">
        <f>COUNTIF('6 Obecność na treningu'!AC31:AD31,("=T"))+COUNTIF('6 Obecność na treningu'!AC31:AD31,("=C"))+COUNTIF('6 Obecność na treningu'!AC31:AD31,("=K"))</f>
        <v>0</v>
      </c>
      <c r="AJ42">
        <f>COUNTIF('6 Obecność na treningu'!AE31:AF31,("=T"))+COUNTIF('6 Obecność na treningu'!AE31:AF31,("=C"))+COUNTIF('6 Obecność na treningu'!AE31:AF31,("=K"))</f>
        <v>0</v>
      </c>
      <c r="AL42">
        <f>COUNTIF('6 Obecność na treningu'!AG31:AH31,("=T"))+COUNTIF('6 Obecność na treningu'!AG31:AH31,("=C"))+COUNTIF('6 Obecność na treningu'!AG31:AH31,("=K"))</f>
        <v>0</v>
      </c>
      <c r="AN42">
        <f>COUNTIF('6 Obecność na treningu'!AI31:AJ31,("=T"))+COUNTIF('6 Obecność na treningu'!AI31:AJ31,("=C"))+COUNTIF('6 Obecność na treningu'!AI31:AJ31,("=K"))</f>
        <v>0</v>
      </c>
      <c r="AP42">
        <f>COUNTIF('6 Obecność na treningu'!AK31:AL31,("=T"))+COUNTIF('6 Obecność na treningu'!AK31:AL31,("=C"))+COUNTIF('6 Obecność na treningu'!AK31:AL31,("=K"))</f>
        <v>0</v>
      </c>
      <c r="AR42">
        <f>COUNTIF('6 Obecność na treningu'!AM31:AN31,("=T"))+COUNTIF('6 Obecność na treningu'!AM31:AN31,("=C"))+COUNTIF('6 Obecność na treningu'!AM31:AN31,("=K"))</f>
        <v>0</v>
      </c>
      <c r="AT42">
        <f>COUNTIF('6 Obecność na treningu'!AO31:AP31,("=T"))+COUNTIF('6 Obecność na treningu'!AO31:AP31,("=C"))+COUNTIF('6 Obecność na treningu'!AO31:AP31,("=K"))</f>
        <v>0</v>
      </c>
      <c r="AV42">
        <f>COUNTIF('6 Obecność na treningu'!AQ31:AR31,("=T"))+COUNTIF('6 Obecność na treningu'!AQ31:AR31,("=C"))+COUNTIF('6 Obecność na treningu'!AQ31:AR31,("=K"))</f>
        <v>0</v>
      </c>
      <c r="AX42">
        <f>COUNTIF('6 Obecność na treningu'!AS31:AT31,("=T"))+COUNTIF('6 Obecność na treningu'!AS31:AT31,("=C"))+COUNTIF('6 Obecność na treningu'!AS31:AT31,("=K"))</f>
        <v>0</v>
      </c>
      <c r="AZ42">
        <f>COUNTIF('6 Obecność na treningu'!AU31:AV31,("=T"))+COUNTIF('6 Obecność na treningu'!AU31:AV31,("=C"))+COUNTIF('6 Obecność na treningu'!AU31:AV31,("=K"))</f>
        <v>0</v>
      </c>
      <c r="BB42">
        <f>COUNTIF('6 Obecność na treningu'!AW31:AX31,("=T"))+COUNTIF('6 Obecność na treningu'!AW31:AX31,("=C"))+COUNTIF('6 Obecność na treningu'!AW31:AX31,("=K"))</f>
        <v>0</v>
      </c>
      <c r="BD42">
        <f>COUNTIF('6 Obecność na treningu'!AY31:AZ31,("=T"))+COUNTIF('6 Obecność na treningu'!AY31:AZ31,("=C"))+COUNTIF('6 Obecność na treningu'!AY31:AZ31,("=K"))</f>
        <v>0</v>
      </c>
      <c r="BF42">
        <f t="shared" si="1"/>
        <v>0</v>
      </c>
      <c r="BH42">
        <f t="shared" si="2"/>
        <v>0</v>
      </c>
      <c r="BJ42">
        <f t="shared" si="3"/>
        <v>0</v>
      </c>
      <c r="BL42">
        <f t="shared" si="4"/>
        <v>0</v>
      </c>
      <c r="BN42">
        <f t="shared" si="5"/>
        <v>0</v>
      </c>
      <c r="BP42">
        <f t="shared" si="6"/>
        <v>0</v>
      </c>
      <c r="BR42">
        <f t="shared" si="7"/>
        <v>0</v>
      </c>
      <c r="BT42">
        <f t="shared" si="8"/>
        <v>0</v>
      </c>
      <c r="BV42">
        <f t="shared" si="9"/>
        <v>0</v>
      </c>
      <c r="BX42">
        <f t="shared" si="10"/>
        <v>0</v>
      </c>
      <c r="BZ42">
        <f t="shared" si="11"/>
        <v>0</v>
      </c>
      <c r="CB42">
        <f t="shared" si="12"/>
        <v>0</v>
      </c>
      <c r="CD42">
        <f t="shared" si="13"/>
        <v>0</v>
      </c>
      <c r="CF42">
        <f t="shared" si="14"/>
        <v>0</v>
      </c>
      <c r="CH42">
        <f t="shared" si="15"/>
        <v>0</v>
      </c>
      <c r="CJ42">
        <f t="shared" si="16"/>
        <v>0</v>
      </c>
      <c r="CL42">
        <f t="shared" si="17"/>
        <v>0</v>
      </c>
      <c r="CN42">
        <f t="shared" si="18"/>
        <v>0</v>
      </c>
      <c r="CP42">
        <f t="shared" si="19"/>
        <v>0</v>
      </c>
      <c r="CR42">
        <f t="shared" si="20"/>
        <v>0</v>
      </c>
      <c r="CT42">
        <f t="shared" si="21"/>
        <v>0</v>
      </c>
      <c r="CV42">
        <f t="shared" si="22"/>
        <v>0</v>
      </c>
      <c r="CX42">
        <f t="shared" si="23"/>
        <v>0</v>
      </c>
    </row>
    <row r="43" spans="2:102" ht="24.9" customHeight="1">
      <c r="B43" s="102" t="s">
        <v>170</v>
      </c>
      <c r="C43" s="220" t="str">
        <f>IF(ISBLANK('2 Spis zawodników - planowanych'!C40),"",'2 Spis zawodników - planowanych'!C40)</f>
        <v/>
      </c>
      <c r="D43" s="220" t="str">
        <f>IF('6 Obecność na treningu'!B32="","",'6 Obecność na treningu'!B32)</f>
        <v/>
      </c>
      <c r="E43" s="220" t="str">
        <f>IF('6 Obecność na treningu'!C32="","",'6 Obecność na treningu'!C32)</f>
        <v/>
      </c>
      <c r="F43" s="221" t="str">
        <f>IF('6 Obecność na treningu'!D32="","",'6 Obecność na treningu'!D32)</f>
        <v/>
      </c>
      <c r="G43" s="222" t="str">
        <f t="shared" si="0"/>
        <v/>
      </c>
      <c r="H43" s="636" t="s">
        <v>171</v>
      </c>
      <c r="I43" s="636"/>
      <c r="L43">
        <f>COUNTIF('6 Obecność na treningu'!G32:H32,("=T"))+COUNTIF('6 Obecność na treningu'!G32:H32,("=C"))+COUNTIF('6 Obecność na treningu'!G32:H32,("=K"))</f>
        <v>0</v>
      </c>
      <c r="N43">
        <f>COUNTIF('6 Obecność na treningu'!I32:J32,("=T"))+COUNTIF('6 Obecność na treningu'!I32:J32,("=C"))+COUNTIF('6 Obecność na treningu'!I32:J32,("=K"))</f>
        <v>0</v>
      </c>
      <c r="P43">
        <f>COUNTIF('6 Obecność na treningu'!K32:L32,("=T"))+COUNTIF('6 Obecność na treningu'!K32:L32,("=C"))+COUNTIF('6 Obecność na treningu'!K32:L32,("=K"))</f>
        <v>0</v>
      </c>
      <c r="R43">
        <f>COUNTIF('6 Obecność na treningu'!M32:N32,("=T"))+COUNTIF('6 Obecność na treningu'!M32:N32,("=C"))+COUNTIF('6 Obecność na treningu'!M32:N32,("=K"))</f>
        <v>0</v>
      </c>
      <c r="T43">
        <f>COUNTIF('6 Obecność na treningu'!O32:P32,("=T"))+COUNTIF('6 Obecność na treningu'!O32:P32,("=C"))+COUNTIF('6 Obecność na treningu'!O32:P32,("=K"))</f>
        <v>0</v>
      </c>
      <c r="V43">
        <f>COUNTIF('6 Obecność na treningu'!Q32:R32,("=T"))+COUNTIF('6 Obecność na treningu'!Q32:R32,("=C"))+COUNTIF('6 Obecność na treningu'!Q32:R32,("=K"))</f>
        <v>0</v>
      </c>
      <c r="X43">
        <f>COUNTIF('6 Obecność na treningu'!S32:T32,("=T"))+COUNTIF('6 Obecność na treningu'!S32:T32,("=C"))+COUNTIF('6 Obecność na treningu'!S32:T32,("=K"))</f>
        <v>0</v>
      </c>
      <c r="Z43">
        <f>COUNTIF('6 Obecność na treningu'!U32:V32,("=T"))+COUNTIF('6 Obecność na treningu'!U32:V32,("=C"))+COUNTIF('6 Obecność na treningu'!U32:V32,("=K"))</f>
        <v>0</v>
      </c>
      <c r="AB43">
        <f>COUNTIF('6 Obecność na treningu'!W32:X32,("=T"))+COUNTIF('6 Obecność na treningu'!W32:X32,("=C"))+COUNTIF('6 Obecność na treningu'!W32:X32,("=K"))</f>
        <v>0</v>
      </c>
      <c r="AD43">
        <f>COUNTIF('6 Obecność na treningu'!Y32:Z32,("=T"))+COUNTIF('6 Obecność na treningu'!Y32:Z32,("=C"))+COUNTIF('6 Obecność na treningu'!Y32:Z32,("=K"))</f>
        <v>0</v>
      </c>
      <c r="AF43">
        <f>COUNTIF('6 Obecność na treningu'!AA32:AB32,("=T"))+COUNTIF('6 Obecność na treningu'!AA32:AB32,("=C"))+COUNTIF('6 Obecność na treningu'!AA32:AB32,("=K"))</f>
        <v>0</v>
      </c>
      <c r="AH43">
        <f>COUNTIF('6 Obecność na treningu'!AC32:AD32,("=T"))+COUNTIF('6 Obecność na treningu'!AC32:AD32,("=C"))+COUNTIF('6 Obecność na treningu'!AC32:AD32,("=K"))</f>
        <v>0</v>
      </c>
      <c r="AJ43">
        <f>COUNTIF('6 Obecność na treningu'!AE32:AF32,("=T"))+COUNTIF('6 Obecność na treningu'!AE32:AF32,("=C"))+COUNTIF('6 Obecność na treningu'!AE32:AF32,("=K"))</f>
        <v>0</v>
      </c>
      <c r="AL43">
        <f>COUNTIF('6 Obecność na treningu'!AG32:AH32,("=T"))+COUNTIF('6 Obecność na treningu'!AG32:AH32,("=C"))+COUNTIF('6 Obecność na treningu'!AG32:AH32,("=K"))</f>
        <v>0</v>
      </c>
      <c r="AN43">
        <f>COUNTIF('6 Obecność na treningu'!AI32:AJ32,("=T"))+COUNTIF('6 Obecność na treningu'!AI32:AJ32,("=C"))+COUNTIF('6 Obecność na treningu'!AI32:AJ32,("=K"))</f>
        <v>0</v>
      </c>
      <c r="AP43">
        <f>COUNTIF('6 Obecność na treningu'!AK32:AL32,("=T"))+COUNTIF('6 Obecność na treningu'!AK32:AL32,("=C"))+COUNTIF('6 Obecność na treningu'!AK32:AL32,("=K"))</f>
        <v>0</v>
      </c>
      <c r="AR43">
        <f>COUNTIF('6 Obecność na treningu'!AM32:AN32,("=T"))+COUNTIF('6 Obecność na treningu'!AM32:AN32,("=C"))+COUNTIF('6 Obecność na treningu'!AM32:AN32,("=K"))</f>
        <v>0</v>
      </c>
      <c r="AT43">
        <f>COUNTIF('6 Obecność na treningu'!AO32:AP32,("=T"))+COUNTIF('6 Obecność na treningu'!AO32:AP32,("=C"))+COUNTIF('6 Obecność na treningu'!AO32:AP32,("=K"))</f>
        <v>0</v>
      </c>
      <c r="AV43">
        <f>COUNTIF('6 Obecność na treningu'!AQ32:AR32,("=T"))+COUNTIF('6 Obecność na treningu'!AQ32:AR32,("=C"))+COUNTIF('6 Obecność na treningu'!AQ32:AR32,("=K"))</f>
        <v>0</v>
      </c>
      <c r="AX43">
        <f>COUNTIF('6 Obecność na treningu'!AS32:AT32,("=T"))+COUNTIF('6 Obecność na treningu'!AS32:AT32,("=C"))+COUNTIF('6 Obecność na treningu'!AS32:AT32,("=K"))</f>
        <v>0</v>
      </c>
      <c r="AZ43">
        <f>COUNTIF('6 Obecność na treningu'!AU32:AV32,("=T"))+COUNTIF('6 Obecność na treningu'!AU32:AV32,("=C"))+COUNTIF('6 Obecność na treningu'!AU32:AV32,("=K"))</f>
        <v>0</v>
      </c>
      <c r="BB43">
        <f>COUNTIF('6 Obecność na treningu'!AW32:AX32,("=T"))+COUNTIF('6 Obecność na treningu'!AW32:AX32,("=C"))+COUNTIF('6 Obecność na treningu'!AW32:AX32,("=K"))</f>
        <v>0</v>
      </c>
      <c r="BD43">
        <f>COUNTIF('6 Obecność na treningu'!AY32:AZ32,("=T"))+COUNTIF('6 Obecność na treningu'!AY32:AZ32,("=C"))+COUNTIF('6 Obecność na treningu'!AY32:AZ32,("=K"))</f>
        <v>0</v>
      </c>
      <c r="BF43">
        <f t="shared" si="1"/>
        <v>0</v>
      </c>
      <c r="BH43">
        <f t="shared" si="2"/>
        <v>0</v>
      </c>
      <c r="BJ43">
        <f t="shared" si="3"/>
        <v>0</v>
      </c>
      <c r="BL43">
        <f t="shared" si="4"/>
        <v>0</v>
      </c>
      <c r="BN43">
        <f t="shared" si="5"/>
        <v>0</v>
      </c>
      <c r="BP43">
        <f t="shared" si="6"/>
        <v>0</v>
      </c>
      <c r="BR43">
        <f t="shared" si="7"/>
        <v>0</v>
      </c>
      <c r="BT43">
        <f t="shared" si="8"/>
        <v>0</v>
      </c>
      <c r="BV43">
        <f t="shared" si="9"/>
        <v>0</v>
      </c>
      <c r="BX43">
        <f t="shared" si="10"/>
        <v>0</v>
      </c>
      <c r="BZ43">
        <f t="shared" si="11"/>
        <v>0</v>
      </c>
      <c r="CB43">
        <f t="shared" si="12"/>
        <v>0</v>
      </c>
      <c r="CD43">
        <f t="shared" si="13"/>
        <v>0</v>
      </c>
      <c r="CF43">
        <f t="shared" si="14"/>
        <v>0</v>
      </c>
      <c r="CH43">
        <f t="shared" si="15"/>
        <v>0</v>
      </c>
      <c r="CJ43">
        <f t="shared" si="16"/>
        <v>0</v>
      </c>
      <c r="CL43">
        <f t="shared" si="17"/>
        <v>0</v>
      </c>
      <c r="CN43">
        <f t="shared" si="18"/>
        <v>0</v>
      </c>
      <c r="CP43">
        <f t="shared" si="19"/>
        <v>0</v>
      </c>
      <c r="CR43">
        <f t="shared" si="20"/>
        <v>0</v>
      </c>
      <c r="CT43">
        <f t="shared" si="21"/>
        <v>0</v>
      </c>
      <c r="CV43">
        <f t="shared" si="22"/>
        <v>0</v>
      </c>
      <c r="CX43">
        <f t="shared" si="23"/>
        <v>0</v>
      </c>
    </row>
    <row r="44" spans="2:102" s="1" customFormat="1" ht="24.9" customHeight="1">
      <c r="B44" s="202" t="s">
        <v>350</v>
      </c>
      <c r="C44" s="109"/>
      <c r="D44" s="109"/>
      <c r="E44" s="109"/>
      <c r="F44" s="203"/>
      <c r="G44" s="109"/>
      <c r="H44" s="656" t="s">
        <v>351</v>
      </c>
      <c r="I44" s="656"/>
      <c r="BD44" s="97"/>
    </row>
    <row r="45" spans="2:102" ht="14.4" thickBot="1">
      <c r="B45" s="1"/>
      <c r="C45" s="1"/>
      <c r="D45" s="1"/>
      <c r="E45" s="657" t="s">
        <v>352</v>
      </c>
      <c r="F45" s="657"/>
      <c r="G45" s="1"/>
      <c r="H45" s="204" t="s">
        <v>353</v>
      </c>
      <c r="I45" s="20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97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2:102" ht="23.4" thickBot="1">
      <c r="B46" s="167"/>
      <c r="C46" s="168"/>
      <c r="D46" s="169"/>
      <c r="E46" s="169"/>
      <c r="F46" s="169"/>
      <c r="G46" s="170" t="s">
        <v>123</v>
      </c>
      <c r="H46" s="171" t="s">
        <v>25</v>
      </c>
      <c r="I46" s="172" t="e">
        <f>'5 Uwagi organizacyjne'!$C$6&amp;" "&amp;'5 Uwagi organizacyjne'!$E$6</f>
        <v>#NUM!</v>
      </c>
    </row>
    <row r="47" spans="2:102" ht="22.8">
      <c r="B47" s="62" t="s">
        <v>333</v>
      </c>
      <c r="C47" s="62"/>
      <c r="D47" s="63"/>
      <c r="E47" s="63"/>
      <c r="F47" s="63"/>
      <c r="G47" s="538" t="s">
        <v>387</v>
      </c>
      <c r="H47" s="539"/>
      <c r="I47" s="539"/>
    </row>
    <row r="48" spans="2:102"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97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2:102"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97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2:102">
      <c r="B50" s="1"/>
      <c r="C50" s="1"/>
      <c r="D50" s="1"/>
      <c r="E50" s="1"/>
      <c r="F50" s="1"/>
      <c r="G50" s="665" t="s">
        <v>348</v>
      </c>
      <c r="H50" s="665"/>
      <c r="I50" s="66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97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2:102" ht="17.399999999999999">
      <c r="B51" s="664" t="s">
        <v>154</v>
      </c>
      <c r="C51" s="664"/>
      <c r="D51" s="664"/>
      <c r="E51" s="664"/>
      <c r="F51" s="664"/>
      <c r="G51" s="664"/>
      <c r="H51" s="664"/>
      <c r="I51" s="664"/>
    </row>
    <row r="52" spans="2:102">
      <c r="B52" s="100" t="s">
        <v>356</v>
      </c>
      <c r="C52" s="659" t="str">
        <f>'1 Preliminarz KWM'!$C$8</f>
        <v>[Tu wpisz nazwę dyscypliny]</v>
      </c>
      <c r="D52" s="660"/>
      <c r="E52" s="660"/>
      <c r="F52" s="660"/>
      <c r="G52" s="660"/>
      <c r="H52" s="660"/>
      <c r="I52" s="661"/>
    </row>
    <row r="53" spans="2:102">
      <c r="B53" s="100" t="s">
        <v>2</v>
      </c>
      <c r="C53" s="662" t="e">
        <f>'2 Spis zawodników - planowanych'!$H$9</f>
        <v>#NUM!</v>
      </c>
      <c r="D53" s="663"/>
      <c r="E53" s="663"/>
      <c r="F53" s="663"/>
      <c r="G53" s="663"/>
      <c r="H53" s="663"/>
      <c r="I53" s="663"/>
    </row>
    <row r="54" spans="2:102">
      <c r="B54" s="100" t="s">
        <v>1</v>
      </c>
      <c r="C54" s="663" t="str">
        <f>'1 Preliminarz KWM'!$C$10</f>
        <v>[Tu wpisz miejscowość]</v>
      </c>
      <c r="D54" s="663"/>
      <c r="E54" s="663"/>
      <c r="F54" s="663"/>
      <c r="G54" s="663"/>
      <c r="H54" s="663"/>
      <c r="I54" s="663"/>
    </row>
    <row r="55" spans="2:102"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97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2:102" ht="15.6">
      <c r="B56" s="658" t="s">
        <v>349</v>
      </c>
      <c r="C56" s="658"/>
      <c r="D56" s="658"/>
      <c r="E56" s="658"/>
      <c r="F56" s="658"/>
      <c r="G56" s="658"/>
      <c r="H56" s="658"/>
      <c r="I56" s="658"/>
    </row>
    <row r="57" spans="2:102" ht="31.2">
      <c r="B57" s="101" t="s">
        <v>70</v>
      </c>
      <c r="C57" s="101" t="s">
        <v>152</v>
      </c>
      <c r="D57" s="101" t="s">
        <v>78</v>
      </c>
      <c r="E57" s="101" t="s">
        <v>175</v>
      </c>
      <c r="F57" s="101" t="s">
        <v>73</v>
      </c>
      <c r="G57" s="101" t="s">
        <v>390</v>
      </c>
      <c r="H57" s="666" t="s">
        <v>153</v>
      </c>
      <c r="I57" s="666"/>
      <c r="L57" t="s">
        <v>173</v>
      </c>
      <c r="BF57" t="s">
        <v>172</v>
      </c>
    </row>
    <row r="58" spans="2:102" ht="24.9" customHeight="1">
      <c r="B58" s="102" t="s">
        <v>176</v>
      </c>
      <c r="C58" s="103" t="str">
        <f>IF(ISBLANK('2 Spis zawodników - planowanych'!C41),"",'2 Spis zawodników - planowanych'!C41)</f>
        <v/>
      </c>
      <c r="D58" s="103" t="str">
        <f>IF('6 Obecność na treningu'!B37="","",'6 Obecność na treningu'!B37)</f>
        <v/>
      </c>
      <c r="E58" s="103" t="str">
        <f>IF('6 Obecność na treningu'!C37="","",'6 Obecność na treningu'!C37)</f>
        <v/>
      </c>
      <c r="F58" s="104" t="str">
        <f>IF('6 Obecność na treningu'!D37="","",'6 Obecność na treningu'!D37)</f>
        <v/>
      </c>
      <c r="G58" s="201" t="str">
        <f>IF(SUM(BF58:CX58)=0,"",SUM(BF58:CX58))</f>
        <v/>
      </c>
      <c r="H58" s="646" t="s">
        <v>171</v>
      </c>
      <c r="I58" s="648"/>
      <c r="L58">
        <f>COUNTIF('6 Obecność na treningu'!G37:H37,("=T"))+COUNTIF('6 Obecność na treningu'!G37:H37,("=C"))+COUNTIF('6 Obecność na treningu'!G37:H37,("=K"))</f>
        <v>0</v>
      </c>
      <c r="N58">
        <f>COUNTIF('6 Obecność na treningu'!I37:J37,("=T"))+COUNTIF('6 Obecność na treningu'!I37:J37,("=C"))+COUNTIF('6 Obecność na treningu'!I37:J37,("=K"))</f>
        <v>0</v>
      </c>
      <c r="P58">
        <f>COUNTIF('6 Obecność na treningu'!K37:L37,("=T"))+COUNTIF('6 Obecność na treningu'!K37:L37,("=C"))+COUNTIF('6 Obecność na treningu'!K37:L37,("=K"))</f>
        <v>0</v>
      </c>
      <c r="R58">
        <f>COUNTIF('6 Obecność na treningu'!M37:N37,("=T"))+COUNTIF('6 Obecność na treningu'!M37:N37,("=C"))+COUNTIF('6 Obecność na treningu'!M37:N37,("=K"))</f>
        <v>0</v>
      </c>
      <c r="T58">
        <f>COUNTIF('6 Obecność na treningu'!O37:P37,("=T"))+COUNTIF('6 Obecność na treningu'!O37:P37,("=C"))+COUNTIF('6 Obecność na treningu'!O37:P37,("=K"))</f>
        <v>0</v>
      </c>
      <c r="V58">
        <f>COUNTIF('6 Obecność na treningu'!Q37:R37,("=T"))+COUNTIF('6 Obecność na treningu'!Q37:R37,("=C"))+COUNTIF('6 Obecność na treningu'!Q37:R37,("=K"))</f>
        <v>0</v>
      </c>
      <c r="X58">
        <f>COUNTIF('6 Obecność na treningu'!S37:T37,("=T"))+COUNTIF('6 Obecność na treningu'!S37:T37,("=C"))+COUNTIF('6 Obecność na treningu'!S37:T37,("=K"))</f>
        <v>0</v>
      </c>
      <c r="Z58">
        <f>COUNTIF('6 Obecność na treningu'!U37:V37,("=T"))+COUNTIF('6 Obecność na treningu'!U37:V37,("=C"))+COUNTIF('6 Obecność na treningu'!U37:V37,("=K"))</f>
        <v>0</v>
      </c>
      <c r="AB58">
        <f>COUNTIF('6 Obecność na treningu'!W37:X37,("=T"))+COUNTIF('6 Obecność na treningu'!W37:X37,("=C"))+COUNTIF('6 Obecność na treningu'!W37:X37,("=K"))</f>
        <v>0</v>
      </c>
      <c r="AD58">
        <f>COUNTIF('6 Obecność na treningu'!Y37:Z37,("=T"))+COUNTIF('6 Obecność na treningu'!Y37:Z37,("=C"))+COUNTIF('6 Obecność na treningu'!Y37:Z37,("=K"))</f>
        <v>0</v>
      </c>
      <c r="AF58">
        <f>COUNTIF('6 Obecność na treningu'!AA37:AB37,("=T"))+COUNTIF('6 Obecność na treningu'!AA37:AB37,("=C"))+COUNTIF('6 Obecność na treningu'!AA37:AB37,("=K"))</f>
        <v>0</v>
      </c>
      <c r="AH58">
        <f>COUNTIF('6 Obecność na treningu'!AC37:AD37,("=T"))+COUNTIF('6 Obecność na treningu'!AC37:AD37,("=C"))+COUNTIF('6 Obecność na treningu'!AC37:AD37,("=K"))</f>
        <v>0</v>
      </c>
      <c r="AJ58">
        <f>COUNTIF('6 Obecność na treningu'!AE37:AF37,("=T"))+COUNTIF('6 Obecność na treningu'!AE37:AF37,("=C"))+COUNTIF('6 Obecność na treningu'!AE37:AF37,("=K"))</f>
        <v>0</v>
      </c>
      <c r="AL58">
        <f>COUNTIF('6 Obecność na treningu'!AG37:AH37,("=T"))+COUNTIF('6 Obecność na treningu'!AG37:AH37,("=C"))+COUNTIF('6 Obecność na treningu'!AG37:AH37,("=K"))</f>
        <v>0</v>
      </c>
      <c r="AN58">
        <f>COUNTIF('6 Obecność na treningu'!AI37:AJ37,("=T"))+COUNTIF('6 Obecność na treningu'!AI37:AJ37,("=C"))+COUNTIF('6 Obecność na treningu'!AI37:AJ37,("=K"))</f>
        <v>0</v>
      </c>
      <c r="AP58">
        <f>COUNTIF('6 Obecność na treningu'!AK37:AL37,("=T"))+COUNTIF('6 Obecność na treningu'!AK37:AL37,("=C"))+COUNTIF('6 Obecność na treningu'!AK37:AL37,("=K"))</f>
        <v>0</v>
      </c>
      <c r="AR58">
        <f>COUNTIF('6 Obecność na treningu'!AM37:AN37,("=T"))+COUNTIF('6 Obecność na treningu'!AM37:AN37,("=C"))+COUNTIF('6 Obecność na treningu'!AM37:AN37,("=K"))</f>
        <v>0</v>
      </c>
      <c r="AT58">
        <f>COUNTIF('6 Obecność na treningu'!AO37:AP37,("=T"))+COUNTIF('6 Obecność na treningu'!AO37:AP37,("=C"))+COUNTIF('6 Obecność na treningu'!AO37:AP37,("=K"))</f>
        <v>0</v>
      </c>
      <c r="AV58">
        <f>COUNTIF('6 Obecność na treningu'!AQ37:AR37,("=T"))+COUNTIF('6 Obecność na treningu'!AQ37:AR37,("=C"))+COUNTIF('6 Obecność na treningu'!AQ37:AR37,("=K"))</f>
        <v>0</v>
      </c>
      <c r="AX58">
        <f>COUNTIF('6 Obecność na treningu'!AS37:AT37,("=T"))+COUNTIF('6 Obecność na treningu'!AS37:AT37,("=C"))+COUNTIF('6 Obecność na treningu'!AS37:AT37,("=K"))</f>
        <v>0</v>
      </c>
      <c r="AZ58">
        <f>COUNTIF('6 Obecność na treningu'!AU37:AV37,("=T"))+COUNTIF('6 Obecność na treningu'!AU37:AV37,("=C"))+COUNTIF('6 Obecność na treningu'!AU37:AV37,("=K"))</f>
        <v>0</v>
      </c>
      <c r="BB58">
        <f>COUNTIF('6 Obecność na treningu'!AW37:AX37,("=T"))+COUNTIF('6 Obecność na treningu'!AW37:AX37,("=C"))+COUNTIF('6 Obecność na treningu'!AW37:AX37,("=K"))</f>
        <v>0</v>
      </c>
      <c r="BD58">
        <f>COUNTIF('6 Obecność na treningu'!AY37:AZ37,("=T"))+COUNTIF('6 Obecność na treningu'!AY37:AZ37,("=C"))+COUNTIF('6 Obecność na treningu'!AY37:AZ37,("=K"))</f>
        <v>0</v>
      </c>
      <c r="BF58">
        <f>IF(L58&lt;&gt;0,1,0)</f>
        <v>0</v>
      </c>
      <c r="BH58">
        <f>IF(N58&lt;&gt;0,1,0)</f>
        <v>0</v>
      </c>
      <c r="BJ58">
        <f>IF(P58&lt;&gt;0,1,0)</f>
        <v>0</v>
      </c>
      <c r="BL58">
        <f>IF(R58&lt;&gt;0,1,0)</f>
        <v>0</v>
      </c>
      <c r="BN58">
        <f>IF(T58&lt;&gt;0,1,0)</f>
        <v>0</v>
      </c>
      <c r="BP58">
        <f>IF(V58&lt;&gt;0,1,0)</f>
        <v>0</v>
      </c>
      <c r="BR58">
        <f>IF(X58&lt;&gt;0,1,0)</f>
        <v>0</v>
      </c>
      <c r="BT58">
        <f>IF(Z58&lt;&gt;0,1,0)</f>
        <v>0</v>
      </c>
      <c r="BV58">
        <f>IF(AB58&lt;&gt;0,1,0)</f>
        <v>0</v>
      </c>
      <c r="BX58">
        <f>IF(AD58&lt;&gt;0,1,0)</f>
        <v>0</v>
      </c>
      <c r="BZ58">
        <f>IF(AF58&lt;&gt;0,1,0)</f>
        <v>0</v>
      </c>
      <c r="CB58">
        <f>IF(AH58&lt;&gt;0,1,0)</f>
        <v>0</v>
      </c>
      <c r="CD58">
        <f>IF(AJ58&lt;&gt;0,1,0)</f>
        <v>0</v>
      </c>
      <c r="CF58">
        <f>IF(AL58&lt;&gt;0,1,0)</f>
        <v>0</v>
      </c>
      <c r="CH58">
        <f>IF(AN58&lt;&gt;0,1,0)</f>
        <v>0</v>
      </c>
      <c r="CJ58">
        <f>IF(AP58&lt;&gt;0,1,0)</f>
        <v>0</v>
      </c>
      <c r="CL58">
        <f>IF(AR58&lt;&gt;0,1,0)</f>
        <v>0</v>
      </c>
      <c r="CN58">
        <f>IF(AT58&lt;&gt;0,1,0)</f>
        <v>0</v>
      </c>
      <c r="CP58">
        <f>IF(AV58&lt;&gt;0,1,0)</f>
        <v>0</v>
      </c>
      <c r="CR58">
        <f>IF(AX58&lt;&gt;0,1,0)</f>
        <v>0</v>
      </c>
      <c r="CT58">
        <f>IF(AZ58&lt;&gt;0,1,0)</f>
        <v>0</v>
      </c>
      <c r="CV58">
        <f>IF(BB58&lt;&gt;0,1,0)</f>
        <v>0</v>
      </c>
      <c r="CX58">
        <f>IF(BD58&lt;&gt;0,1,0)</f>
        <v>0</v>
      </c>
    </row>
    <row r="59" spans="2:102" ht="24.9" customHeight="1">
      <c r="B59" s="102" t="s">
        <v>177</v>
      </c>
      <c r="C59" s="103" t="str">
        <f>IF(ISBLANK('2 Spis zawodników - planowanych'!C42),"",'2 Spis zawodników - planowanych'!C42)</f>
        <v/>
      </c>
      <c r="D59" s="103" t="str">
        <f>IF('6 Obecność na treningu'!B38="","",'6 Obecność na treningu'!B38)</f>
        <v/>
      </c>
      <c r="E59" s="103" t="str">
        <f>IF('6 Obecność na treningu'!C38="","",'6 Obecność na treningu'!C38)</f>
        <v/>
      </c>
      <c r="F59" s="104" t="str">
        <f>IF('6 Obecność na treningu'!D38="","",'6 Obecność na treningu'!D38)</f>
        <v/>
      </c>
      <c r="G59" s="201" t="str">
        <f t="shared" ref="G59:G87" si="24">IF(SUM(BF59:CX59)=0,"",SUM(BF59:CX59))</f>
        <v/>
      </c>
      <c r="H59" s="646" t="s">
        <v>171</v>
      </c>
      <c r="I59" s="648"/>
      <c r="L59">
        <f>COUNTIF('6 Obecność na treningu'!G38:H38,("=T"))+COUNTIF('6 Obecność na treningu'!G38:H38,("=C"))+COUNTIF('6 Obecność na treningu'!G38:H38,("=K"))</f>
        <v>0</v>
      </c>
      <c r="N59">
        <f>COUNTIF('6 Obecność na treningu'!I38:J38,("=T"))+COUNTIF('6 Obecność na treningu'!I38:J38,("=C"))+COUNTIF('6 Obecność na treningu'!I38:J38,("=K"))</f>
        <v>0</v>
      </c>
      <c r="P59">
        <f>COUNTIF('6 Obecność na treningu'!K38:L38,("=T"))+COUNTIF('6 Obecność na treningu'!K38:L38,("=C"))+COUNTIF('6 Obecność na treningu'!K38:L38,("=K"))</f>
        <v>0</v>
      </c>
      <c r="R59">
        <f>COUNTIF('6 Obecność na treningu'!M38:N38,("=T"))+COUNTIF('6 Obecność na treningu'!M38:N38,("=C"))+COUNTIF('6 Obecność na treningu'!M38:N38,("=K"))</f>
        <v>0</v>
      </c>
      <c r="T59">
        <f>COUNTIF('6 Obecność na treningu'!O38:P38,("=T"))+COUNTIF('6 Obecność na treningu'!O38:P38,("=C"))+COUNTIF('6 Obecność na treningu'!O38:P38,("=K"))</f>
        <v>0</v>
      </c>
      <c r="V59">
        <f>COUNTIF('6 Obecność na treningu'!Q38:R38,("=T"))+COUNTIF('6 Obecność na treningu'!Q38:R38,("=C"))+COUNTIF('6 Obecność na treningu'!Q38:R38,("=K"))</f>
        <v>0</v>
      </c>
      <c r="X59">
        <f>COUNTIF('6 Obecność na treningu'!S38:T38,("=T"))+COUNTIF('6 Obecność na treningu'!S38:T38,("=C"))+COUNTIF('6 Obecność na treningu'!S38:T38,("=K"))</f>
        <v>0</v>
      </c>
      <c r="Z59">
        <f>COUNTIF('6 Obecność na treningu'!U38:V38,("=T"))+COUNTIF('6 Obecność na treningu'!U38:V38,("=C"))+COUNTIF('6 Obecność na treningu'!U38:V38,("=K"))</f>
        <v>0</v>
      </c>
      <c r="AB59">
        <f>COUNTIF('6 Obecność na treningu'!W38:X38,("=T"))+COUNTIF('6 Obecność na treningu'!W38:X38,("=C"))+COUNTIF('6 Obecność na treningu'!W38:X38,("=K"))</f>
        <v>0</v>
      </c>
      <c r="AD59">
        <f>COUNTIF('6 Obecność na treningu'!Y38:Z38,("=T"))+COUNTIF('6 Obecność na treningu'!Y38:Z38,("=C"))+COUNTIF('6 Obecność na treningu'!Y38:Z38,("=K"))</f>
        <v>0</v>
      </c>
      <c r="AF59">
        <f>COUNTIF('6 Obecność na treningu'!AA38:AB38,("=T"))+COUNTIF('6 Obecność na treningu'!AA38:AB38,("=C"))+COUNTIF('6 Obecność na treningu'!AA38:AB38,("=K"))</f>
        <v>0</v>
      </c>
      <c r="AH59">
        <f>COUNTIF('6 Obecność na treningu'!AC38:AD38,("=T"))+COUNTIF('6 Obecność na treningu'!AC38:AD38,("=C"))+COUNTIF('6 Obecność na treningu'!AC38:AD38,("=K"))</f>
        <v>0</v>
      </c>
      <c r="AJ59">
        <f>COUNTIF('6 Obecność na treningu'!AE38:AF38,("=T"))+COUNTIF('6 Obecność na treningu'!AE38:AF38,("=C"))+COUNTIF('6 Obecność na treningu'!AE38:AF38,("=K"))</f>
        <v>0</v>
      </c>
      <c r="AL59">
        <f>COUNTIF('6 Obecność na treningu'!AG38:AH38,("=T"))+COUNTIF('6 Obecność na treningu'!AG38:AH38,("=C"))+COUNTIF('6 Obecność na treningu'!AG38:AH38,("=K"))</f>
        <v>0</v>
      </c>
      <c r="AN59">
        <f>COUNTIF('6 Obecność na treningu'!AI38:AJ38,("=T"))+COUNTIF('6 Obecność na treningu'!AI38:AJ38,("=C"))+COUNTIF('6 Obecność na treningu'!AI38:AJ38,("=K"))</f>
        <v>0</v>
      </c>
      <c r="AP59">
        <f>COUNTIF('6 Obecność na treningu'!AK38:AL38,("=T"))+COUNTIF('6 Obecność na treningu'!AK38:AL38,("=C"))+COUNTIF('6 Obecność na treningu'!AK38:AL38,("=K"))</f>
        <v>0</v>
      </c>
      <c r="AR59">
        <f>COUNTIF('6 Obecność na treningu'!AM38:AN38,("=T"))+COUNTIF('6 Obecność na treningu'!AM38:AN38,("=C"))+COUNTIF('6 Obecność na treningu'!AM38:AN38,("=K"))</f>
        <v>0</v>
      </c>
      <c r="AT59">
        <f>COUNTIF('6 Obecność na treningu'!AO38:AP38,("=T"))+COUNTIF('6 Obecność na treningu'!AO38:AP38,("=C"))+COUNTIF('6 Obecność na treningu'!AO38:AP38,("=K"))</f>
        <v>0</v>
      </c>
      <c r="AV59">
        <f>COUNTIF('6 Obecność na treningu'!AQ38:AR38,("=T"))+COUNTIF('6 Obecność na treningu'!AQ38:AR38,("=C"))+COUNTIF('6 Obecność na treningu'!AQ38:AR38,("=K"))</f>
        <v>0</v>
      </c>
      <c r="AX59">
        <f>COUNTIF('6 Obecność na treningu'!AS38:AT38,("=T"))+COUNTIF('6 Obecność na treningu'!AS38:AT38,("=C"))+COUNTIF('6 Obecność na treningu'!AS38:AT38,("=K"))</f>
        <v>0</v>
      </c>
      <c r="AZ59">
        <f>COUNTIF('6 Obecność na treningu'!AU38:AV38,("=T"))+COUNTIF('6 Obecność na treningu'!AU38:AV38,("=C"))+COUNTIF('6 Obecność na treningu'!AU38:AV38,("=K"))</f>
        <v>0</v>
      </c>
      <c r="BB59">
        <f>COUNTIF('6 Obecność na treningu'!AW38:AX38,("=T"))+COUNTIF('6 Obecność na treningu'!AW38:AX38,("=C"))+COUNTIF('6 Obecność na treningu'!AW38:AX38,("=K"))</f>
        <v>0</v>
      </c>
      <c r="BD59">
        <f>COUNTIF('6 Obecność na treningu'!AY38:AZ38,("=T"))+COUNTIF('6 Obecność na treningu'!AY38:AZ38,("=C"))+COUNTIF('6 Obecność na treningu'!AY38:AZ38,("=K"))</f>
        <v>0</v>
      </c>
      <c r="BF59">
        <f t="shared" ref="BF59:BF87" si="25">IF(L59&lt;&gt;0,1,0)</f>
        <v>0</v>
      </c>
      <c r="BH59">
        <f t="shared" ref="BH59:BH87" si="26">IF(N59&lt;&gt;0,1,0)</f>
        <v>0</v>
      </c>
      <c r="BJ59">
        <f t="shared" ref="BJ59:BJ87" si="27">IF(P59&lt;&gt;0,1,0)</f>
        <v>0</v>
      </c>
      <c r="BL59">
        <f t="shared" ref="BL59:BL87" si="28">IF(R59&lt;&gt;0,1,0)</f>
        <v>0</v>
      </c>
      <c r="BN59">
        <f t="shared" ref="BN59:BN87" si="29">IF(T59&lt;&gt;0,1,0)</f>
        <v>0</v>
      </c>
      <c r="BP59">
        <f t="shared" ref="BP59:BP87" si="30">IF(V59&lt;&gt;0,1,0)</f>
        <v>0</v>
      </c>
      <c r="BR59">
        <f t="shared" ref="BR59:BR87" si="31">IF(X59&lt;&gt;0,1,0)</f>
        <v>0</v>
      </c>
      <c r="BT59">
        <f t="shared" ref="BT59:BT87" si="32">IF(Z59&lt;&gt;0,1,0)</f>
        <v>0</v>
      </c>
      <c r="BV59">
        <f t="shared" ref="BV59:BV87" si="33">IF(AB59&lt;&gt;0,1,0)</f>
        <v>0</v>
      </c>
      <c r="BX59">
        <f t="shared" ref="BX59:BX87" si="34">IF(AD59&lt;&gt;0,1,0)</f>
        <v>0</v>
      </c>
      <c r="BZ59">
        <f t="shared" ref="BZ59:BZ87" si="35">IF(AF59&lt;&gt;0,1,0)</f>
        <v>0</v>
      </c>
      <c r="CB59">
        <f t="shared" ref="CB59:CB87" si="36">IF(AH59&lt;&gt;0,1,0)</f>
        <v>0</v>
      </c>
      <c r="CD59">
        <f t="shared" ref="CD59:CD87" si="37">IF(AJ59&lt;&gt;0,1,0)</f>
        <v>0</v>
      </c>
      <c r="CF59">
        <f t="shared" ref="CF59:CF87" si="38">IF(AL59&lt;&gt;0,1,0)</f>
        <v>0</v>
      </c>
      <c r="CH59">
        <f t="shared" ref="CH59:CH87" si="39">IF(AN59&lt;&gt;0,1,0)</f>
        <v>0</v>
      </c>
      <c r="CJ59">
        <f t="shared" ref="CJ59:CJ87" si="40">IF(AP59&lt;&gt;0,1,0)</f>
        <v>0</v>
      </c>
      <c r="CL59">
        <f t="shared" ref="CL59:CL87" si="41">IF(AR59&lt;&gt;0,1,0)</f>
        <v>0</v>
      </c>
      <c r="CN59">
        <f t="shared" ref="CN59:CN87" si="42">IF(AT59&lt;&gt;0,1,0)</f>
        <v>0</v>
      </c>
      <c r="CP59">
        <f t="shared" ref="CP59:CP87" si="43">IF(AV59&lt;&gt;0,1,0)</f>
        <v>0</v>
      </c>
      <c r="CR59">
        <f t="shared" ref="CR59:CR87" si="44">IF(AX59&lt;&gt;0,1,0)</f>
        <v>0</v>
      </c>
      <c r="CT59">
        <f t="shared" ref="CT59:CT87" si="45">IF(AZ59&lt;&gt;0,1,0)</f>
        <v>0</v>
      </c>
      <c r="CV59">
        <f t="shared" ref="CV59:CV87" si="46">IF(BB59&lt;&gt;0,1,0)</f>
        <v>0</v>
      </c>
      <c r="CX59">
        <f t="shared" ref="CX59:CX87" si="47">IF(BD59&lt;&gt;0,1,0)</f>
        <v>0</v>
      </c>
    </row>
    <row r="60" spans="2:102" ht="24.9" customHeight="1">
      <c r="B60" s="102" t="s">
        <v>178</v>
      </c>
      <c r="C60" s="103" t="str">
        <f>IF(ISBLANK('2 Spis zawodników - planowanych'!C43),"",'2 Spis zawodników - planowanych'!C43)</f>
        <v/>
      </c>
      <c r="D60" s="103" t="str">
        <f>IF('6 Obecność na treningu'!B39="","",'6 Obecność na treningu'!B39)</f>
        <v/>
      </c>
      <c r="E60" s="103" t="str">
        <f>IF('6 Obecność na treningu'!C39="","",'6 Obecność na treningu'!C39)</f>
        <v/>
      </c>
      <c r="F60" s="104" t="str">
        <f>IF('6 Obecność na treningu'!D39="","",'6 Obecność na treningu'!D39)</f>
        <v/>
      </c>
      <c r="G60" s="201" t="str">
        <f t="shared" si="24"/>
        <v/>
      </c>
      <c r="H60" s="646" t="s">
        <v>171</v>
      </c>
      <c r="I60" s="648"/>
      <c r="L60">
        <f>COUNTIF('6 Obecność na treningu'!G39:H39,("=T"))+COUNTIF('6 Obecność na treningu'!G39:H39,("=C"))+COUNTIF('6 Obecność na treningu'!G39:H39,("=K"))</f>
        <v>0</v>
      </c>
      <c r="N60">
        <f>COUNTIF('6 Obecność na treningu'!I39:J39,("=T"))+COUNTIF('6 Obecność na treningu'!I39:J39,("=C"))+COUNTIF('6 Obecność na treningu'!I39:J39,("=K"))</f>
        <v>0</v>
      </c>
      <c r="P60">
        <f>COUNTIF('6 Obecność na treningu'!K39:L39,("=T"))+COUNTIF('6 Obecność na treningu'!K39:L39,("=C"))+COUNTIF('6 Obecność na treningu'!K39:L39,("=K"))</f>
        <v>0</v>
      </c>
      <c r="R60">
        <f>COUNTIF('6 Obecność na treningu'!M39:N39,("=T"))+COUNTIF('6 Obecność na treningu'!M39:N39,("=C"))+COUNTIF('6 Obecność na treningu'!M39:N39,("=K"))</f>
        <v>0</v>
      </c>
      <c r="T60">
        <f>COUNTIF('6 Obecność na treningu'!O39:P39,("=T"))+COUNTIF('6 Obecność na treningu'!O39:P39,("=C"))+COUNTIF('6 Obecność na treningu'!O39:P39,("=K"))</f>
        <v>0</v>
      </c>
      <c r="V60">
        <f>COUNTIF('6 Obecność na treningu'!Q39:R39,("=T"))+COUNTIF('6 Obecność na treningu'!Q39:R39,("=C"))+COUNTIF('6 Obecność na treningu'!Q39:R39,("=K"))</f>
        <v>0</v>
      </c>
      <c r="X60">
        <f>COUNTIF('6 Obecność na treningu'!S39:T39,("=T"))+COUNTIF('6 Obecność na treningu'!S39:T39,("=C"))+COUNTIF('6 Obecność na treningu'!S39:T39,("=K"))</f>
        <v>0</v>
      </c>
      <c r="Z60">
        <f>COUNTIF('6 Obecność na treningu'!U39:V39,("=T"))+COUNTIF('6 Obecność na treningu'!U39:V39,("=C"))+COUNTIF('6 Obecność na treningu'!U39:V39,("=K"))</f>
        <v>0</v>
      </c>
      <c r="AB60">
        <f>COUNTIF('6 Obecność na treningu'!W39:X39,("=T"))+COUNTIF('6 Obecność na treningu'!W39:X39,("=C"))+COUNTIF('6 Obecność na treningu'!W39:X39,("=K"))</f>
        <v>0</v>
      </c>
      <c r="AD60">
        <f>COUNTIF('6 Obecność na treningu'!Y39:Z39,("=T"))+COUNTIF('6 Obecność na treningu'!Y39:Z39,("=C"))+COUNTIF('6 Obecność na treningu'!Y39:Z39,("=K"))</f>
        <v>0</v>
      </c>
      <c r="AF60">
        <f>COUNTIF('6 Obecność na treningu'!AA39:AB39,("=T"))+COUNTIF('6 Obecność na treningu'!AA39:AB39,("=C"))+COUNTIF('6 Obecność na treningu'!AA39:AB39,("=K"))</f>
        <v>0</v>
      </c>
      <c r="AH60">
        <f>COUNTIF('6 Obecność na treningu'!AC39:AD39,("=T"))+COUNTIF('6 Obecność na treningu'!AC39:AD39,("=C"))+COUNTIF('6 Obecność na treningu'!AC39:AD39,("=K"))</f>
        <v>0</v>
      </c>
      <c r="AJ60">
        <f>COUNTIF('6 Obecność na treningu'!AE39:AF39,("=T"))+COUNTIF('6 Obecność na treningu'!AE39:AF39,("=C"))+COUNTIF('6 Obecność na treningu'!AE39:AF39,("=K"))</f>
        <v>0</v>
      </c>
      <c r="AL60">
        <f>COUNTIF('6 Obecność na treningu'!AG39:AH39,("=T"))+COUNTIF('6 Obecność na treningu'!AG39:AH39,("=C"))+COUNTIF('6 Obecność na treningu'!AG39:AH39,("=K"))</f>
        <v>0</v>
      </c>
      <c r="AN60">
        <f>COUNTIF('6 Obecność na treningu'!AI39:AJ39,("=T"))+COUNTIF('6 Obecność na treningu'!AI39:AJ39,("=C"))+COUNTIF('6 Obecność na treningu'!AI39:AJ39,("=K"))</f>
        <v>0</v>
      </c>
      <c r="AP60">
        <f>COUNTIF('6 Obecność na treningu'!AK39:AL39,("=T"))+COUNTIF('6 Obecność na treningu'!AK39:AL39,("=C"))+COUNTIF('6 Obecność na treningu'!AK39:AL39,("=K"))</f>
        <v>0</v>
      </c>
      <c r="AR60">
        <f>COUNTIF('6 Obecność na treningu'!AM39:AN39,("=T"))+COUNTIF('6 Obecność na treningu'!AM39:AN39,("=C"))+COUNTIF('6 Obecność na treningu'!AM39:AN39,("=K"))</f>
        <v>0</v>
      </c>
      <c r="AT60">
        <f>COUNTIF('6 Obecność na treningu'!AO39:AP39,("=T"))+COUNTIF('6 Obecność na treningu'!AO39:AP39,("=C"))+COUNTIF('6 Obecność na treningu'!AO39:AP39,("=K"))</f>
        <v>0</v>
      </c>
      <c r="AV60">
        <f>COUNTIF('6 Obecność na treningu'!AQ39:AR39,("=T"))+COUNTIF('6 Obecność na treningu'!AQ39:AR39,("=C"))+COUNTIF('6 Obecność na treningu'!AQ39:AR39,("=K"))</f>
        <v>0</v>
      </c>
      <c r="AX60">
        <f>COUNTIF('6 Obecność na treningu'!AS39:AT39,("=T"))+COUNTIF('6 Obecność na treningu'!AS39:AT39,("=C"))+COUNTIF('6 Obecność na treningu'!AS39:AT39,("=K"))</f>
        <v>0</v>
      </c>
      <c r="AZ60">
        <f>COUNTIF('6 Obecność na treningu'!AU39:AV39,("=T"))+COUNTIF('6 Obecność na treningu'!AU39:AV39,("=C"))+COUNTIF('6 Obecność na treningu'!AU39:AV39,("=K"))</f>
        <v>0</v>
      </c>
      <c r="BB60">
        <f>COUNTIF('6 Obecność na treningu'!AW39:AX39,("=T"))+COUNTIF('6 Obecność na treningu'!AW39:AX39,("=C"))+COUNTIF('6 Obecność na treningu'!AW39:AX39,("=K"))</f>
        <v>0</v>
      </c>
      <c r="BD60">
        <f>COUNTIF('6 Obecność na treningu'!AY39:AZ39,("=T"))+COUNTIF('6 Obecność na treningu'!AY39:AZ39,("=C"))+COUNTIF('6 Obecność na treningu'!AY39:AZ39,("=K"))</f>
        <v>0</v>
      </c>
      <c r="BF60">
        <f t="shared" si="25"/>
        <v>0</v>
      </c>
      <c r="BH60">
        <f t="shared" si="26"/>
        <v>0</v>
      </c>
      <c r="BJ60">
        <f t="shared" si="27"/>
        <v>0</v>
      </c>
      <c r="BL60">
        <f t="shared" si="28"/>
        <v>0</v>
      </c>
      <c r="BN60">
        <f t="shared" si="29"/>
        <v>0</v>
      </c>
      <c r="BP60">
        <f t="shared" si="30"/>
        <v>0</v>
      </c>
      <c r="BR60">
        <f t="shared" si="31"/>
        <v>0</v>
      </c>
      <c r="BT60">
        <f t="shared" si="32"/>
        <v>0</v>
      </c>
      <c r="BV60">
        <f t="shared" si="33"/>
        <v>0</v>
      </c>
      <c r="BX60">
        <f t="shared" si="34"/>
        <v>0</v>
      </c>
      <c r="BZ60">
        <f t="shared" si="35"/>
        <v>0</v>
      </c>
      <c r="CB60">
        <f t="shared" si="36"/>
        <v>0</v>
      </c>
      <c r="CD60">
        <f t="shared" si="37"/>
        <v>0</v>
      </c>
      <c r="CF60">
        <f t="shared" si="38"/>
        <v>0</v>
      </c>
      <c r="CH60">
        <f t="shared" si="39"/>
        <v>0</v>
      </c>
      <c r="CJ60">
        <f t="shared" si="40"/>
        <v>0</v>
      </c>
      <c r="CL60">
        <f t="shared" si="41"/>
        <v>0</v>
      </c>
      <c r="CN60">
        <f t="shared" si="42"/>
        <v>0</v>
      </c>
      <c r="CP60">
        <f t="shared" si="43"/>
        <v>0</v>
      </c>
      <c r="CR60">
        <f t="shared" si="44"/>
        <v>0</v>
      </c>
      <c r="CT60">
        <f t="shared" si="45"/>
        <v>0</v>
      </c>
      <c r="CV60">
        <f t="shared" si="46"/>
        <v>0</v>
      </c>
      <c r="CX60">
        <f t="shared" si="47"/>
        <v>0</v>
      </c>
    </row>
    <row r="61" spans="2:102" ht="24.9" customHeight="1">
      <c r="B61" s="102" t="s">
        <v>179</v>
      </c>
      <c r="C61" s="103" t="str">
        <f>IF(ISBLANK('2 Spis zawodników - planowanych'!C44),"",'2 Spis zawodników - planowanych'!C44)</f>
        <v/>
      </c>
      <c r="D61" s="103" t="str">
        <f>IF('6 Obecność na treningu'!B40="","",'6 Obecność na treningu'!B40)</f>
        <v/>
      </c>
      <c r="E61" s="103" t="str">
        <f>IF('6 Obecność na treningu'!C40="","",'6 Obecność na treningu'!C40)</f>
        <v/>
      </c>
      <c r="F61" s="104" t="str">
        <f>IF('6 Obecność na treningu'!D40="","",'6 Obecność na treningu'!D40)</f>
        <v/>
      </c>
      <c r="G61" s="201" t="str">
        <f t="shared" si="24"/>
        <v/>
      </c>
      <c r="H61" s="646" t="s">
        <v>171</v>
      </c>
      <c r="I61" s="648"/>
      <c r="L61">
        <f>COUNTIF('6 Obecność na treningu'!G40:H40,("=T"))+COUNTIF('6 Obecność na treningu'!G40:H40,("=C"))+COUNTIF('6 Obecność na treningu'!G40:H40,("=K"))</f>
        <v>0</v>
      </c>
      <c r="N61">
        <f>COUNTIF('6 Obecność na treningu'!I40:J40,("=T"))+COUNTIF('6 Obecność na treningu'!I40:J40,("=C"))+COUNTIF('6 Obecność na treningu'!I40:J40,("=K"))</f>
        <v>0</v>
      </c>
      <c r="P61">
        <f>COUNTIF('6 Obecność na treningu'!K40:L40,("=T"))+COUNTIF('6 Obecność na treningu'!K40:L40,("=C"))+COUNTIF('6 Obecność na treningu'!K40:L40,("=K"))</f>
        <v>0</v>
      </c>
      <c r="R61">
        <f>COUNTIF('6 Obecność na treningu'!M40:N40,("=T"))+COUNTIF('6 Obecność na treningu'!M40:N40,("=C"))+COUNTIF('6 Obecność na treningu'!M40:N40,("=K"))</f>
        <v>0</v>
      </c>
      <c r="T61">
        <f>COUNTIF('6 Obecność na treningu'!O40:P40,("=T"))+COUNTIF('6 Obecność na treningu'!O40:P40,("=C"))+COUNTIF('6 Obecność na treningu'!O40:P40,("=K"))</f>
        <v>0</v>
      </c>
      <c r="V61">
        <f>COUNTIF('6 Obecność na treningu'!Q40:R40,("=T"))+COUNTIF('6 Obecność na treningu'!Q40:R40,("=C"))+COUNTIF('6 Obecność na treningu'!Q40:R40,("=K"))</f>
        <v>0</v>
      </c>
      <c r="X61">
        <f>COUNTIF('6 Obecność na treningu'!S40:T40,("=T"))+COUNTIF('6 Obecność na treningu'!S40:T40,("=C"))+COUNTIF('6 Obecność na treningu'!S40:T40,("=K"))</f>
        <v>0</v>
      </c>
      <c r="Z61">
        <f>COUNTIF('6 Obecność na treningu'!U40:V40,("=T"))+COUNTIF('6 Obecność na treningu'!U40:V40,("=C"))+COUNTIF('6 Obecność na treningu'!U40:V40,("=K"))</f>
        <v>0</v>
      </c>
      <c r="AB61">
        <f>COUNTIF('6 Obecność na treningu'!W40:X40,("=T"))+COUNTIF('6 Obecność na treningu'!W40:X40,("=C"))+COUNTIF('6 Obecność na treningu'!W40:X40,("=K"))</f>
        <v>0</v>
      </c>
      <c r="AD61">
        <f>COUNTIF('6 Obecność na treningu'!Y40:Z40,("=T"))+COUNTIF('6 Obecność na treningu'!Y40:Z40,("=C"))+COUNTIF('6 Obecność na treningu'!Y40:Z40,("=K"))</f>
        <v>0</v>
      </c>
      <c r="AF61">
        <f>COUNTIF('6 Obecność na treningu'!AA40:AB40,("=T"))+COUNTIF('6 Obecność na treningu'!AA40:AB40,("=C"))+COUNTIF('6 Obecność na treningu'!AA40:AB40,("=K"))</f>
        <v>0</v>
      </c>
      <c r="AH61">
        <f>COUNTIF('6 Obecność na treningu'!AC40:AD40,("=T"))+COUNTIF('6 Obecność na treningu'!AC40:AD40,("=C"))+COUNTIF('6 Obecność na treningu'!AC40:AD40,("=K"))</f>
        <v>0</v>
      </c>
      <c r="AJ61">
        <f>COUNTIF('6 Obecność na treningu'!AE40:AF40,("=T"))+COUNTIF('6 Obecność na treningu'!AE40:AF40,("=C"))+COUNTIF('6 Obecność na treningu'!AE40:AF40,("=K"))</f>
        <v>0</v>
      </c>
      <c r="AL61">
        <f>COUNTIF('6 Obecność na treningu'!AG40:AH40,("=T"))+COUNTIF('6 Obecność na treningu'!AG40:AH40,("=C"))+COUNTIF('6 Obecność na treningu'!AG40:AH40,("=K"))</f>
        <v>0</v>
      </c>
      <c r="AN61">
        <f>COUNTIF('6 Obecność na treningu'!AI40:AJ40,("=T"))+COUNTIF('6 Obecność na treningu'!AI40:AJ40,("=C"))+COUNTIF('6 Obecność na treningu'!AI40:AJ40,("=K"))</f>
        <v>0</v>
      </c>
      <c r="AP61">
        <f>COUNTIF('6 Obecność na treningu'!AK40:AL40,("=T"))+COUNTIF('6 Obecność na treningu'!AK40:AL40,("=C"))+COUNTIF('6 Obecność na treningu'!AK40:AL40,("=K"))</f>
        <v>0</v>
      </c>
      <c r="AR61">
        <f>COUNTIF('6 Obecność na treningu'!AM40:AN40,("=T"))+COUNTIF('6 Obecność na treningu'!AM40:AN40,("=C"))+COUNTIF('6 Obecność na treningu'!AM40:AN40,("=K"))</f>
        <v>0</v>
      </c>
      <c r="AT61">
        <f>COUNTIF('6 Obecność na treningu'!AO40:AP40,("=T"))+COUNTIF('6 Obecność na treningu'!AO40:AP40,("=C"))+COUNTIF('6 Obecność na treningu'!AO40:AP40,("=K"))</f>
        <v>0</v>
      </c>
      <c r="AV61">
        <f>COUNTIF('6 Obecność na treningu'!AQ40:AR40,("=T"))+COUNTIF('6 Obecność na treningu'!AQ40:AR40,("=C"))+COUNTIF('6 Obecność na treningu'!AQ40:AR40,("=K"))</f>
        <v>0</v>
      </c>
      <c r="AX61">
        <f>COUNTIF('6 Obecność na treningu'!AS40:AT40,("=T"))+COUNTIF('6 Obecność na treningu'!AS40:AT40,("=C"))+COUNTIF('6 Obecność na treningu'!AS40:AT40,("=K"))</f>
        <v>0</v>
      </c>
      <c r="AZ61">
        <f>COUNTIF('6 Obecność na treningu'!AU40:AV40,("=T"))+COUNTIF('6 Obecność na treningu'!AU40:AV40,("=C"))+COUNTIF('6 Obecność na treningu'!AU40:AV40,("=K"))</f>
        <v>0</v>
      </c>
      <c r="BB61">
        <f>COUNTIF('6 Obecność na treningu'!AW40:AX40,("=T"))+COUNTIF('6 Obecność na treningu'!AW40:AX40,("=C"))+COUNTIF('6 Obecność na treningu'!AW40:AX40,("=K"))</f>
        <v>0</v>
      </c>
      <c r="BD61">
        <f>COUNTIF('6 Obecność na treningu'!AY40:AZ40,("=T"))+COUNTIF('6 Obecność na treningu'!AY40:AZ40,("=C"))+COUNTIF('6 Obecność na treningu'!AY40:AZ40,("=K"))</f>
        <v>0</v>
      </c>
      <c r="BF61">
        <f t="shared" si="25"/>
        <v>0</v>
      </c>
      <c r="BH61">
        <f t="shared" si="26"/>
        <v>0</v>
      </c>
      <c r="BJ61">
        <f t="shared" si="27"/>
        <v>0</v>
      </c>
      <c r="BL61">
        <f t="shared" si="28"/>
        <v>0</v>
      </c>
      <c r="BN61">
        <f t="shared" si="29"/>
        <v>0</v>
      </c>
      <c r="BP61">
        <f t="shared" si="30"/>
        <v>0</v>
      </c>
      <c r="BR61">
        <f t="shared" si="31"/>
        <v>0</v>
      </c>
      <c r="BT61">
        <f t="shared" si="32"/>
        <v>0</v>
      </c>
      <c r="BV61">
        <f t="shared" si="33"/>
        <v>0</v>
      </c>
      <c r="BX61">
        <f t="shared" si="34"/>
        <v>0</v>
      </c>
      <c r="BZ61">
        <f t="shared" si="35"/>
        <v>0</v>
      </c>
      <c r="CB61">
        <f t="shared" si="36"/>
        <v>0</v>
      </c>
      <c r="CD61">
        <f t="shared" si="37"/>
        <v>0</v>
      </c>
      <c r="CF61">
        <f t="shared" si="38"/>
        <v>0</v>
      </c>
      <c r="CH61">
        <f t="shared" si="39"/>
        <v>0</v>
      </c>
      <c r="CJ61">
        <f t="shared" si="40"/>
        <v>0</v>
      </c>
      <c r="CL61">
        <f t="shared" si="41"/>
        <v>0</v>
      </c>
      <c r="CN61">
        <f t="shared" si="42"/>
        <v>0</v>
      </c>
      <c r="CP61">
        <f t="shared" si="43"/>
        <v>0</v>
      </c>
      <c r="CR61">
        <f t="shared" si="44"/>
        <v>0</v>
      </c>
      <c r="CT61">
        <f t="shared" si="45"/>
        <v>0</v>
      </c>
      <c r="CV61">
        <f t="shared" si="46"/>
        <v>0</v>
      </c>
      <c r="CX61">
        <f t="shared" si="47"/>
        <v>0</v>
      </c>
    </row>
    <row r="62" spans="2:102" ht="24.9" customHeight="1">
      <c r="B62" s="102" t="s">
        <v>180</v>
      </c>
      <c r="C62" s="103" t="str">
        <f>IF(ISBLANK('2 Spis zawodników - planowanych'!C45),"",'2 Spis zawodników - planowanych'!C45)</f>
        <v/>
      </c>
      <c r="D62" s="103" t="str">
        <f>IF('6 Obecność na treningu'!B41="","",'6 Obecność na treningu'!B41)</f>
        <v/>
      </c>
      <c r="E62" s="103" t="str">
        <f>IF('6 Obecność na treningu'!C41="","",'6 Obecność na treningu'!C41)</f>
        <v/>
      </c>
      <c r="F62" s="104" t="str">
        <f>IF('6 Obecność na treningu'!D41="","",'6 Obecność na treningu'!D41)</f>
        <v/>
      </c>
      <c r="G62" s="201" t="str">
        <f t="shared" si="24"/>
        <v/>
      </c>
      <c r="H62" s="646" t="s">
        <v>171</v>
      </c>
      <c r="I62" s="648"/>
      <c r="L62">
        <f>COUNTIF('6 Obecność na treningu'!G41:H41,("=T"))+COUNTIF('6 Obecność na treningu'!G41:H41,("=C"))+COUNTIF('6 Obecność na treningu'!G41:H41,("=K"))</f>
        <v>0</v>
      </c>
      <c r="N62">
        <f>COUNTIF('6 Obecność na treningu'!I41:J41,("=T"))+COUNTIF('6 Obecność na treningu'!I41:J41,("=C"))+COUNTIF('6 Obecność na treningu'!I41:J41,("=K"))</f>
        <v>0</v>
      </c>
      <c r="P62">
        <f>COUNTIF('6 Obecność na treningu'!K41:L41,("=T"))+COUNTIF('6 Obecność na treningu'!K41:L41,("=C"))+COUNTIF('6 Obecność na treningu'!K41:L41,("=K"))</f>
        <v>0</v>
      </c>
      <c r="R62">
        <f>COUNTIF('6 Obecność na treningu'!M41:N41,("=T"))+COUNTIF('6 Obecność na treningu'!M41:N41,("=C"))+COUNTIF('6 Obecność na treningu'!M41:N41,("=K"))</f>
        <v>0</v>
      </c>
      <c r="T62">
        <f>COUNTIF('6 Obecność na treningu'!O41:P41,("=T"))+COUNTIF('6 Obecność na treningu'!O41:P41,("=C"))+COUNTIF('6 Obecność na treningu'!O41:P41,("=K"))</f>
        <v>0</v>
      </c>
      <c r="V62">
        <f>COUNTIF('6 Obecność na treningu'!Q41:R41,("=T"))+COUNTIF('6 Obecność na treningu'!Q41:R41,("=C"))+COUNTIF('6 Obecność na treningu'!Q41:R41,("=K"))</f>
        <v>0</v>
      </c>
      <c r="X62">
        <f>COUNTIF('6 Obecność na treningu'!S41:T41,("=T"))+COUNTIF('6 Obecność na treningu'!S41:T41,("=C"))+COUNTIF('6 Obecność na treningu'!S41:T41,("=K"))</f>
        <v>0</v>
      </c>
      <c r="Z62">
        <f>COUNTIF('6 Obecność na treningu'!U41:V41,("=T"))+COUNTIF('6 Obecność na treningu'!U41:V41,("=C"))+COUNTIF('6 Obecność na treningu'!U41:V41,("=K"))</f>
        <v>0</v>
      </c>
      <c r="AB62">
        <f>COUNTIF('6 Obecność na treningu'!W41:X41,("=T"))+COUNTIF('6 Obecność na treningu'!W41:X41,("=C"))+COUNTIF('6 Obecność na treningu'!W41:X41,("=K"))</f>
        <v>0</v>
      </c>
      <c r="AD62">
        <f>COUNTIF('6 Obecność na treningu'!Y41:Z41,("=T"))+COUNTIF('6 Obecność na treningu'!Y41:Z41,("=C"))+COUNTIF('6 Obecność na treningu'!Y41:Z41,("=K"))</f>
        <v>0</v>
      </c>
      <c r="AF62">
        <f>COUNTIF('6 Obecność na treningu'!AA41:AB41,("=T"))+COUNTIF('6 Obecność na treningu'!AA41:AB41,("=C"))+COUNTIF('6 Obecność na treningu'!AA41:AB41,("=K"))</f>
        <v>0</v>
      </c>
      <c r="AH62">
        <f>COUNTIF('6 Obecność na treningu'!AC41:AD41,("=T"))+COUNTIF('6 Obecność na treningu'!AC41:AD41,("=C"))+COUNTIF('6 Obecność na treningu'!AC41:AD41,("=K"))</f>
        <v>0</v>
      </c>
      <c r="AJ62">
        <f>COUNTIF('6 Obecność na treningu'!AE41:AF41,("=T"))+COUNTIF('6 Obecność na treningu'!AE41:AF41,("=C"))+COUNTIF('6 Obecność na treningu'!AE41:AF41,("=K"))</f>
        <v>0</v>
      </c>
      <c r="AL62">
        <f>COUNTIF('6 Obecność na treningu'!AG41:AH41,("=T"))+COUNTIF('6 Obecność na treningu'!AG41:AH41,("=C"))+COUNTIF('6 Obecność na treningu'!AG41:AH41,("=K"))</f>
        <v>0</v>
      </c>
      <c r="AN62">
        <f>COUNTIF('6 Obecność na treningu'!AI41:AJ41,("=T"))+COUNTIF('6 Obecność na treningu'!AI41:AJ41,("=C"))+COUNTIF('6 Obecność na treningu'!AI41:AJ41,("=K"))</f>
        <v>0</v>
      </c>
      <c r="AP62">
        <f>COUNTIF('6 Obecność na treningu'!AK41:AL41,("=T"))+COUNTIF('6 Obecność na treningu'!AK41:AL41,("=C"))+COUNTIF('6 Obecność na treningu'!AK41:AL41,("=K"))</f>
        <v>0</v>
      </c>
      <c r="AR62">
        <f>COUNTIF('6 Obecność na treningu'!AM41:AN41,("=T"))+COUNTIF('6 Obecność na treningu'!AM41:AN41,("=C"))+COUNTIF('6 Obecność na treningu'!AM41:AN41,("=K"))</f>
        <v>0</v>
      </c>
      <c r="AT62">
        <f>COUNTIF('6 Obecność na treningu'!AO41:AP41,("=T"))+COUNTIF('6 Obecność na treningu'!AO41:AP41,("=C"))+COUNTIF('6 Obecność na treningu'!AO41:AP41,("=K"))</f>
        <v>0</v>
      </c>
      <c r="AV62">
        <f>COUNTIF('6 Obecność na treningu'!AQ41:AR41,("=T"))+COUNTIF('6 Obecność na treningu'!AQ41:AR41,("=C"))+COUNTIF('6 Obecność na treningu'!AQ41:AR41,("=K"))</f>
        <v>0</v>
      </c>
      <c r="AX62">
        <f>COUNTIF('6 Obecność na treningu'!AS41:AT41,("=T"))+COUNTIF('6 Obecność na treningu'!AS41:AT41,("=C"))+COUNTIF('6 Obecność na treningu'!AS41:AT41,("=K"))</f>
        <v>0</v>
      </c>
      <c r="AZ62">
        <f>COUNTIF('6 Obecność na treningu'!AU41:AV41,("=T"))+COUNTIF('6 Obecność na treningu'!AU41:AV41,("=C"))+COUNTIF('6 Obecność na treningu'!AU41:AV41,("=K"))</f>
        <v>0</v>
      </c>
      <c r="BB62">
        <f>COUNTIF('6 Obecność na treningu'!AW41:AX41,("=T"))+COUNTIF('6 Obecność na treningu'!AW41:AX41,("=C"))+COUNTIF('6 Obecność na treningu'!AW41:AX41,("=K"))</f>
        <v>0</v>
      </c>
      <c r="BD62">
        <f>COUNTIF('6 Obecność na treningu'!AY41:AZ41,("=T"))+COUNTIF('6 Obecność na treningu'!AY41:AZ41,("=C"))+COUNTIF('6 Obecność na treningu'!AY41:AZ41,("=K"))</f>
        <v>0</v>
      </c>
      <c r="BF62">
        <f t="shared" si="25"/>
        <v>0</v>
      </c>
      <c r="BH62">
        <f t="shared" si="26"/>
        <v>0</v>
      </c>
      <c r="BJ62">
        <f t="shared" si="27"/>
        <v>0</v>
      </c>
      <c r="BL62">
        <f t="shared" si="28"/>
        <v>0</v>
      </c>
      <c r="BN62">
        <f t="shared" si="29"/>
        <v>0</v>
      </c>
      <c r="BP62">
        <f t="shared" si="30"/>
        <v>0</v>
      </c>
      <c r="BR62">
        <f t="shared" si="31"/>
        <v>0</v>
      </c>
      <c r="BT62">
        <f t="shared" si="32"/>
        <v>0</v>
      </c>
      <c r="BV62">
        <f t="shared" si="33"/>
        <v>0</v>
      </c>
      <c r="BX62">
        <f t="shared" si="34"/>
        <v>0</v>
      </c>
      <c r="BZ62">
        <f t="shared" si="35"/>
        <v>0</v>
      </c>
      <c r="CB62">
        <f t="shared" si="36"/>
        <v>0</v>
      </c>
      <c r="CD62">
        <f t="shared" si="37"/>
        <v>0</v>
      </c>
      <c r="CF62">
        <f t="shared" si="38"/>
        <v>0</v>
      </c>
      <c r="CH62">
        <f t="shared" si="39"/>
        <v>0</v>
      </c>
      <c r="CJ62">
        <f t="shared" si="40"/>
        <v>0</v>
      </c>
      <c r="CL62">
        <f t="shared" si="41"/>
        <v>0</v>
      </c>
      <c r="CN62">
        <f t="shared" si="42"/>
        <v>0</v>
      </c>
      <c r="CP62">
        <f t="shared" si="43"/>
        <v>0</v>
      </c>
      <c r="CR62">
        <f t="shared" si="44"/>
        <v>0</v>
      </c>
      <c r="CT62">
        <f t="shared" si="45"/>
        <v>0</v>
      </c>
      <c r="CV62">
        <f t="shared" si="46"/>
        <v>0</v>
      </c>
      <c r="CX62">
        <f t="shared" si="47"/>
        <v>0</v>
      </c>
    </row>
    <row r="63" spans="2:102" ht="24.9" customHeight="1">
      <c r="B63" s="102" t="s">
        <v>181</v>
      </c>
      <c r="C63" s="103" t="str">
        <f>IF(ISBLANK('2 Spis zawodników - planowanych'!C46),"",'2 Spis zawodników - planowanych'!C46)</f>
        <v/>
      </c>
      <c r="D63" s="103" t="str">
        <f>IF('6 Obecność na treningu'!B42="","",'6 Obecność na treningu'!B42)</f>
        <v/>
      </c>
      <c r="E63" s="103" t="str">
        <f>IF('6 Obecność na treningu'!C42="","",'6 Obecność na treningu'!C42)</f>
        <v/>
      </c>
      <c r="F63" s="104" t="str">
        <f>IF('6 Obecność na treningu'!D42="","",'6 Obecność na treningu'!D42)</f>
        <v/>
      </c>
      <c r="G63" s="201" t="str">
        <f t="shared" si="24"/>
        <v/>
      </c>
      <c r="H63" s="646" t="s">
        <v>171</v>
      </c>
      <c r="I63" s="648"/>
      <c r="L63">
        <f>COUNTIF('6 Obecność na treningu'!G42:H42,("=T"))+COUNTIF('6 Obecność na treningu'!G42:H42,("=C"))+COUNTIF('6 Obecność na treningu'!G42:H42,("=K"))</f>
        <v>0</v>
      </c>
      <c r="N63">
        <f>COUNTIF('6 Obecność na treningu'!I42:J42,("=T"))+COUNTIF('6 Obecność na treningu'!I42:J42,("=C"))+COUNTIF('6 Obecność na treningu'!I42:J42,("=K"))</f>
        <v>0</v>
      </c>
      <c r="P63">
        <f>COUNTIF('6 Obecność na treningu'!K42:L42,("=T"))+COUNTIF('6 Obecność na treningu'!K42:L42,("=C"))+COUNTIF('6 Obecność na treningu'!K42:L42,("=K"))</f>
        <v>0</v>
      </c>
      <c r="R63">
        <f>COUNTIF('6 Obecność na treningu'!M42:N42,("=T"))+COUNTIF('6 Obecność na treningu'!M42:N42,("=C"))+COUNTIF('6 Obecność na treningu'!M42:N42,("=K"))</f>
        <v>0</v>
      </c>
      <c r="T63">
        <f>COUNTIF('6 Obecność na treningu'!O42:P42,("=T"))+COUNTIF('6 Obecność na treningu'!O42:P42,("=C"))+COUNTIF('6 Obecność na treningu'!O42:P42,("=K"))</f>
        <v>0</v>
      </c>
      <c r="V63">
        <f>COUNTIF('6 Obecność na treningu'!Q42:R42,("=T"))+COUNTIF('6 Obecność na treningu'!Q42:R42,("=C"))+COUNTIF('6 Obecność na treningu'!Q42:R42,("=K"))</f>
        <v>0</v>
      </c>
      <c r="X63">
        <f>COUNTIF('6 Obecność na treningu'!S42:T42,("=T"))+COUNTIF('6 Obecność na treningu'!S42:T42,("=C"))+COUNTIF('6 Obecność na treningu'!S42:T42,("=K"))</f>
        <v>0</v>
      </c>
      <c r="Z63">
        <f>COUNTIF('6 Obecność na treningu'!U42:V42,("=T"))+COUNTIF('6 Obecność na treningu'!U42:V42,("=C"))+COUNTIF('6 Obecność na treningu'!U42:V42,("=K"))</f>
        <v>0</v>
      </c>
      <c r="AB63">
        <f>COUNTIF('6 Obecność na treningu'!W42:X42,("=T"))+COUNTIF('6 Obecność na treningu'!W42:X42,("=C"))+COUNTIF('6 Obecność na treningu'!W42:X42,("=K"))</f>
        <v>0</v>
      </c>
      <c r="AD63">
        <f>COUNTIF('6 Obecność na treningu'!Y42:Z42,("=T"))+COUNTIF('6 Obecność na treningu'!Y42:Z42,("=C"))+COUNTIF('6 Obecność na treningu'!Y42:Z42,("=K"))</f>
        <v>0</v>
      </c>
      <c r="AF63">
        <f>COUNTIF('6 Obecność na treningu'!AA42:AB42,("=T"))+COUNTIF('6 Obecność na treningu'!AA42:AB42,("=C"))+COUNTIF('6 Obecność na treningu'!AA42:AB42,("=K"))</f>
        <v>0</v>
      </c>
      <c r="AH63">
        <f>COUNTIF('6 Obecność na treningu'!AC42:AD42,("=T"))+COUNTIF('6 Obecność na treningu'!AC42:AD42,("=C"))+COUNTIF('6 Obecność na treningu'!AC42:AD42,("=K"))</f>
        <v>0</v>
      </c>
      <c r="AJ63">
        <f>COUNTIF('6 Obecność na treningu'!AE42:AF42,("=T"))+COUNTIF('6 Obecność na treningu'!AE42:AF42,("=C"))+COUNTIF('6 Obecność na treningu'!AE42:AF42,("=K"))</f>
        <v>0</v>
      </c>
      <c r="AL63">
        <f>COUNTIF('6 Obecność na treningu'!AG42:AH42,("=T"))+COUNTIF('6 Obecność na treningu'!AG42:AH42,("=C"))+COUNTIF('6 Obecność na treningu'!AG42:AH42,("=K"))</f>
        <v>0</v>
      </c>
      <c r="AN63">
        <f>COUNTIF('6 Obecność na treningu'!AI42:AJ42,("=T"))+COUNTIF('6 Obecność na treningu'!AI42:AJ42,("=C"))+COUNTIF('6 Obecność na treningu'!AI42:AJ42,("=K"))</f>
        <v>0</v>
      </c>
      <c r="AP63">
        <f>COUNTIF('6 Obecność na treningu'!AK42:AL42,("=T"))+COUNTIF('6 Obecność na treningu'!AK42:AL42,("=C"))+COUNTIF('6 Obecność na treningu'!AK42:AL42,("=K"))</f>
        <v>0</v>
      </c>
      <c r="AR63">
        <f>COUNTIF('6 Obecność na treningu'!AM42:AN42,("=T"))+COUNTIF('6 Obecność na treningu'!AM42:AN42,("=C"))+COUNTIF('6 Obecność na treningu'!AM42:AN42,("=K"))</f>
        <v>0</v>
      </c>
      <c r="AT63">
        <f>COUNTIF('6 Obecność na treningu'!AO42:AP42,("=T"))+COUNTIF('6 Obecność na treningu'!AO42:AP42,("=C"))+COUNTIF('6 Obecność na treningu'!AO42:AP42,("=K"))</f>
        <v>0</v>
      </c>
      <c r="AV63">
        <f>COUNTIF('6 Obecność na treningu'!AQ42:AR42,("=T"))+COUNTIF('6 Obecność na treningu'!AQ42:AR42,("=C"))+COUNTIF('6 Obecność na treningu'!AQ42:AR42,("=K"))</f>
        <v>0</v>
      </c>
      <c r="AX63">
        <f>COUNTIF('6 Obecność na treningu'!AS42:AT42,("=T"))+COUNTIF('6 Obecność na treningu'!AS42:AT42,("=C"))+COUNTIF('6 Obecność na treningu'!AS42:AT42,("=K"))</f>
        <v>0</v>
      </c>
      <c r="AZ63">
        <f>COUNTIF('6 Obecność na treningu'!AU42:AV42,("=T"))+COUNTIF('6 Obecność na treningu'!AU42:AV42,("=C"))+COUNTIF('6 Obecność na treningu'!AU42:AV42,("=K"))</f>
        <v>0</v>
      </c>
      <c r="BB63">
        <f>COUNTIF('6 Obecność na treningu'!AW42:AX42,("=T"))+COUNTIF('6 Obecność na treningu'!AW42:AX42,("=C"))+COUNTIF('6 Obecność na treningu'!AW42:AX42,("=K"))</f>
        <v>0</v>
      </c>
      <c r="BD63">
        <f>COUNTIF('6 Obecność na treningu'!AY42:AZ42,("=T"))+COUNTIF('6 Obecność na treningu'!AY42:AZ42,("=C"))+COUNTIF('6 Obecność na treningu'!AY42:AZ42,("=K"))</f>
        <v>0</v>
      </c>
      <c r="BF63">
        <f t="shared" si="25"/>
        <v>0</v>
      </c>
      <c r="BH63">
        <f t="shared" si="26"/>
        <v>0</v>
      </c>
      <c r="BJ63">
        <f t="shared" si="27"/>
        <v>0</v>
      </c>
      <c r="BL63">
        <f t="shared" si="28"/>
        <v>0</v>
      </c>
      <c r="BN63">
        <f t="shared" si="29"/>
        <v>0</v>
      </c>
      <c r="BP63">
        <f t="shared" si="30"/>
        <v>0</v>
      </c>
      <c r="BR63">
        <f t="shared" si="31"/>
        <v>0</v>
      </c>
      <c r="BT63">
        <f t="shared" si="32"/>
        <v>0</v>
      </c>
      <c r="BV63">
        <f t="shared" si="33"/>
        <v>0</v>
      </c>
      <c r="BX63">
        <f t="shared" si="34"/>
        <v>0</v>
      </c>
      <c r="BZ63">
        <f t="shared" si="35"/>
        <v>0</v>
      </c>
      <c r="CB63">
        <f t="shared" si="36"/>
        <v>0</v>
      </c>
      <c r="CD63">
        <f t="shared" si="37"/>
        <v>0</v>
      </c>
      <c r="CF63">
        <f t="shared" si="38"/>
        <v>0</v>
      </c>
      <c r="CH63">
        <f t="shared" si="39"/>
        <v>0</v>
      </c>
      <c r="CJ63">
        <f t="shared" si="40"/>
        <v>0</v>
      </c>
      <c r="CL63">
        <f t="shared" si="41"/>
        <v>0</v>
      </c>
      <c r="CN63">
        <f t="shared" si="42"/>
        <v>0</v>
      </c>
      <c r="CP63">
        <f t="shared" si="43"/>
        <v>0</v>
      </c>
      <c r="CR63">
        <f t="shared" si="44"/>
        <v>0</v>
      </c>
      <c r="CT63">
        <f t="shared" si="45"/>
        <v>0</v>
      </c>
      <c r="CV63">
        <f t="shared" si="46"/>
        <v>0</v>
      </c>
      <c r="CX63">
        <f t="shared" si="47"/>
        <v>0</v>
      </c>
    </row>
    <row r="64" spans="2:102" ht="24.9" customHeight="1">
      <c r="B64" s="102" t="s">
        <v>182</v>
      </c>
      <c r="C64" s="103" t="str">
        <f>IF(ISBLANK('2 Spis zawodników - planowanych'!C47),"",'2 Spis zawodników - planowanych'!C47)</f>
        <v/>
      </c>
      <c r="D64" s="103" t="str">
        <f>IF('6 Obecność na treningu'!B43="","",'6 Obecność na treningu'!B43)</f>
        <v/>
      </c>
      <c r="E64" s="103" t="str">
        <f>IF('6 Obecność na treningu'!C43="","",'6 Obecność na treningu'!C43)</f>
        <v/>
      </c>
      <c r="F64" s="104" t="str">
        <f>IF('6 Obecność na treningu'!D43="","",'6 Obecność na treningu'!D43)</f>
        <v/>
      </c>
      <c r="G64" s="201" t="str">
        <f t="shared" si="24"/>
        <v/>
      </c>
      <c r="H64" s="646" t="s">
        <v>171</v>
      </c>
      <c r="I64" s="648"/>
      <c r="L64">
        <f>COUNTIF('6 Obecność na treningu'!G43:H43,("=T"))+COUNTIF('6 Obecność na treningu'!G43:H43,("=C"))+COUNTIF('6 Obecność na treningu'!G43:H43,("=K"))</f>
        <v>0</v>
      </c>
      <c r="N64">
        <f>COUNTIF('6 Obecność na treningu'!I43:J43,("=T"))+COUNTIF('6 Obecność na treningu'!I43:J43,("=C"))+COUNTIF('6 Obecność na treningu'!I43:J43,("=K"))</f>
        <v>0</v>
      </c>
      <c r="P64">
        <f>COUNTIF('6 Obecność na treningu'!K43:L43,("=T"))+COUNTIF('6 Obecność na treningu'!K43:L43,("=C"))+COUNTIF('6 Obecność na treningu'!K43:L43,("=K"))</f>
        <v>0</v>
      </c>
      <c r="R64">
        <f>COUNTIF('6 Obecność na treningu'!M43:N43,("=T"))+COUNTIF('6 Obecność na treningu'!M43:N43,("=C"))+COUNTIF('6 Obecność na treningu'!M43:N43,("=K"))</f>
        <v>0</v>
      </c>
      <c r="T64">
        <f>COUNTIF('6 Obecność na treningu'!O43:P43,("=T"))+COUNTIF('6 Obecność na treningu'!O43:P43,("=C"))+COUNTIF('6 Obecność na treningu'!O43:P43,("=K"))</f>
        <v>0</v>
      </c>
      <c r="V64">
        <f>COUNTIF('6 Obecność na treningu'!Q43:R43,("=T"))+COUNTIF('6 Obecność na treningu'!Q43:R43,("=C"))+COUNTIF('6 Obecność na treningu'!Q43:R43,("=K"))</f>
        <v>0</v>
      </c>
      <c r="X64">
        <f>COUNTIF('6 Obecność na treningu'!S43:T43,("=T"))+COUNTIF('6 Obecność na treningu'!S43:T43,("=C"))+COUNTIF('6 Obecność na treningu'!S43:T43,("=K"))</f>
        <v>0</v>
      </c>
      <c r="Z64">
        <f>COUNTIF('6 Obecność na treningu'!U43:V43,("=T"))+COUNTIF('6 Obecność na treningu'!U43:V43,("=C"))+COUNTIF('6 Obecność na treningu'!U43:V43,("=K"))</f>
        <v>0</v>
      </c>
      <c r="AB64">
        <f>COUNTIF('6 Obecność na treningu'!W43:X43,("=T"))+COUNTIF('6 Obecność na treningu'!W43:X43,("=C"))+COUNTIF('6 Obecność na treningu'!W43:X43,("=K"))</f>
        <v>0</v>
      </c>
      <c r="AD64">
        <f>COUNTIF('6 Obecność na treningu'!Y43:Z43,("=T"))+COUNTIF('6 Obecność na treningu'!Y43:Z43,("=C"))+COUNTIF('6 Obecność na treningu'!Y43:Z43,("=K"))</f>
        <v>0</v>
      </c>
      <c r="AF64">
        <f>COUNTIF('6 Obecność na treningu'!AA43:AB43,("=T"))+COUNTIF('6 Obecność na treningu'!AA43:AB43,("=C"))+COUNTIF('6 Obecność na treningu'!AA43:AB43,("=K"))</f>
        <v>0</v>
      </c>
      <c r="AH64">
        <f>COUNTIF('6 Obecność na treningu'!AC43:AD43,("=T"))+COUNTIF('6 Obecność na treningu'!AC43:AD43,("=C"))+COUNTIF('6 Obecność na treningu'!AC43:AD43,("=K"))</f>
        <v>0</v>
      </c>
      <c r="AJ64">
        <f>COUNTIF('6 Obecność na treningu'!AE43:AF43,("=T"))+COUNTIF('6 Obecność na treningu'!AE43:AF43,("=C"))+COUNTIF('6 Obecność na treningu'!AE43:AF43,("=K"))</f>
        <v>0</v>
      </c>
      <c r="AL64">
        <f>COUNTIF('6 Obecność na treningu'!AG43:AH43,("=T"))+COUNTIF('6 Obecność na treningu'!AG43:AH43,("=C"))+COUNTIF('6 Obecność na treningu'!AG43:AH43,("=K"))</f>
        <v>0</v>
      </c>
      <c r="AN64">
        <f>COUNTIF('6 Obecność na treningu'!AI43:AJ43,("=T"))+COUNTIF('6 Obecność na treningu'!AI43:AJ43,("=C"))+COUNTIF('6 Obecność na treningu'!AI43:AJ43,("=K"))</f>
        <v>0</v>
      </c>
      <c r="AP64">
        <f>COUNTIF('6 Obecność na treningu'!AK43:AL43,("=T"))+COUNTIF('6 Obecność na treningu'!AK43:AL43,("=C"))+COUNTIF('6 Obecność na treningu'!AK43:AL43,("=K"))</f>
        <v>0</v>
      </c>
      <c r="AR64">
        <f>COUNTIF('6 Obecność na treningu'!AM43:AN43,("=T"))+COUNTIF('6 Obecność na treningu'!AM43:AN43,("=C"))+COUNTIF('6 Obecność na treningu'!AM43:AN43,("=K"))</f>
        <v>0</v>
      </c>
      <c r="AT64">
        <f>COUNTIF('6 Obecność na treningu'!AO43:AP43,("=T"))+COUNTIF('6 Obecność na treningu'!AO43:AP43,("=C"))+COUNTIF('6 Obecność na treningu'!AO43:AP43,("=K"))</f>
        <v>0</v>
      </c>
      <c r="AV64">
        <f>COUNTIF('6 Obecność na treningu'!AQ43:AR43,("=T"))+COUNTIF('6 Obecność na treningu'!AQ43:AR43,("=C"))+COUNTIF('6 Obecność na treningu'!AQ43:AR43,("=K"))</f>
        <v>0</v>
      </c>
      <c r="AX64">
        <f>COUNTIF('6 Obecność na treningu'!AS43:AT43,("=T"))+COUNTIF('6 Obecność na treningu'!AS43:AT43,("=C"))+COUNTIF('6 Obecność na treningu'!AS43:AT43,("=K"))</f>
        <v>0</v>
      </c>
      <c r="AZ64">
        <f>COUNTIF('6 Obecność na treningu'!AU43:AV43,("=T"))+COUNTIF('6 Obecność na treningu'!AU43:AV43,("=C"))+COUNTIF('6 Obecność na treningu'!AU43:AV43,("=K"))</f>
        <v>0</v>
      </c>
      <c r="BB64">
        <f>COUNTIF('6 Obecność na treningu'!AW43:AX43,("=T"))+COUNTIF('6 Obecność na treningu'!AW43:AX43,("=C"))+COUNTIF('6 Obecność na treningu'!AW43:AX43,("=K"))</f>
        <v>0</v>
      </c>
      <c r="BD64">
        <f>COUNTIF('6 Obecność na treningu'!AY43:AZ43,("=T"))+COUNTIF('6 Obecność na treningu'!AY43:AZ43,("=C"))+COUNTIF('6 Obecność na treningu'!AY43:AZ43,("=K"))</f>
        <v>0</v>
      </c>
      <c r="BF64">
        <f t="shared" si="25"/>
        <v>0</v>
      </c>
      <c r="BH64">
        <f t="shared" si="26"/>
        <v>0</v>
      </c>
      <c r="BJ64">
        <f t="shared" si="27"/>
        <v>0</v>
      </c>
      <c r="BL64">
        <f t="shared" si="28"/>
        <v>0</v>
      </c>
      <c r="BN64">
        <f t="shared" si="29"/>
        <v>0</v>
      </c>
      <c r="BP64">
        <f t="shared" si="30"/>
        <v>0</v>
      </c>
      <c r="BR64">
        <f t="shared" si="31"/>
        <v>0</v>
      </c>
      <c r="BT64">
        <f t="shared" si="32"/>
        <v>0</v>
      </c>
      <c r="BV64">
        <f t="shared" si="33"/>
        <v>0</v>
      </c>
      <c r="BX64">
        <f t="shared" si="34"/>
        <v>0</v>
      </c>
      <c r="BZ64">
        <f t="shared" si="35"/>
        <v>0</v>
      </c>
      <c r="CB64">
        <f t="shared" si="36"/>
        <v>0</v>
      </c>
      <c r="CD64">
        <f t="shared" si="37"/>
        <v>0</v>
      </c>
      <c r="CF64">
        <f t="shared" si="38"/>
        <v>0</v>
      </c>
      <c r="CH64">
        <f t="shared" si="39"/>
        <v>0</v>
      </c>
      <c r="CJ64">
        <f t="shared" si="40"/>
        <v>0</v>
      </c>
      <c r="CL64">
        <f t="shared" si="41"/>
        <v>0</v>
      </c>
      <c r="CN64">
        <f t="shared" si="42"/>
        <v>0</v>
      </c>
      <c r="CP64">
        <f t="shared" si="43"/>
        <v>0</v>
      </c>
      <c r="CR64">
        <f t="shared" si="44"/>
        <v>0</v>
      </c>
      <c r="CT64">
        <f t="shared" si="45"/>
        <v>0</v>
      </c>
      <c r="CV64">
        <f t="shared" si="46"/>
        <v>0</v>
      </c>
      <c r="CX64">
        <f t="shared" si="47"/>
        <v>0</v>
      </c>
    </row>
    <row r="65" spans="2:102" ht="24.9" customHeight="1">
      <c r="B65" s="102" t="s">
        <v>183</v>
      </c>
      <c r="C65" s="103" t="str">
        <f>IF(ISBLANK('2 Spis zawodników - planowanych'!C48),"",'2 Spis zawodników - planowanych'!C48)</f>
        <v/>
      </c>
      <c r="D65" s="103" t="str">
        <f>IF('6 Obecność na treningu'!B44="","",'6 Obecność na treningu'!B44)</f>
        <v/>
      </c>
      <c r="E65" s="103" t="str">
        <f>IF('6 Obecność na treningu'!C44="","",'6 Obecność na treningu'!C44)</f>
        <v/>
      </c>
      <c r="F65" s="104" t="str">
        <f>IF('6 Obecność na treningu'!D44="","",'6 Obecność na treningu'!D44)</f>
        <v/>
      </c>
      <c r="G65" s="201" t="str">
        <f t="shared" si="24"/>
        <v/>
      </c>
      <c r="H65" s="646" t="s">
        <v>171</v>
      </c>
      <c r="I65" s="648"/>
      <c r="L65">
        <f>COUNTIF('6 Obecność na treningu'!G44:H44,("=T"))+COUNTIF('6 Obecność na treningu'!G44:H44,("=C"))+COUNTIF('6 Obecność na treningu'!G44:H44,("=K"))</f>
        <v>0</v>
      </c>
      <c r="N65">
        <f>COUNTIF('6 Obecność na treningu'!I44:J44,("=T"))+COUNTIF('6 Obecność na treningu'!I44:J44,("=C"))+COUNTIF('6 Obecność na treningu'!I44:J44,("=K"))</f>
        <v>0</v>
      </c>
      <c r="P65">
        <f>COUNTIF('6 Obecność na treningu'!K44:L44,("=T"))+COUNTIF('6 Obecność na treningu'!K44:L44,("=C"))+COUNTIF('6 Obecność na treningu'!K44:L44,("=K"))</f>
        <v>0</v>
      </c>
      <c r="R65">
        <f>COUNTIF('6 Obecność na treningu'!M44:N44,("=T"))+COUNTIF('6 Obecność na treningu'!M44:N44,("=C"))+COUNTIF('6 Obecność na treningu'!M44:N44,("=K"))</f>
        <v>0</v>
      </c>
      <c r="T65">
        <f>COUNTIF('6 Obecność na treningu'!O44:P44,("=T"))+COUNTIF('6 Obecność na treningu'!O44:P44,("=C"))+COUNTIF('6 Obecność na treningu'!O44:P44,("=K"))</f>
        <v>0</v>
      </c>
      <c r="V65">
        <f>COUNTIF('6 Obecność na treningu'!Q44:R44,("=T"))+COUNTIF('6 Obecność na treningu'!Q44:R44,("=C"))+COUNTIF('6 Obecność na treningu'!Q44:R44,("=K"))</f>
        <v>0</v>
      </c>
      <c r="X65">
        <f>COUNTIF('6 Obecność na treningu'!S44:T44,("=T"))+COUNTIF('6 Obecność na treningu'!S44:T44,("=C"))+COUNTIF('6 Obecność na treningu'!S44:T44,("=K"))</f>
        <v>0</v>
      </c>
      <c r="Z65">
        <f>COUNTIF('6 Obecność na treningu'!U44:V44,("=T"))+COUNTIF('6 Obecność na treningu'!U44:V44,("=C"))+COUNTIF('6 Obecność na treningu'!U44:V44,("=K"))</f>
        <v>0</v>
      </c>
      <c r="AB65">
        <f>COUNTIF('6 Obecność na treningu'!W44:X44,("=T"))+COUNTIF('6 Obecność na treningu'!W44:X44,("=C"))+COUNTIF('6 Obecność na treningu'!W44:X44,("=K"))</f>
        <v>0</v>
      </c>
      <c r="AD65">
        <f>COUNTIF('6 Obecność na treningu'!Y44:Z44,("=T"))+COUNTIF('6 Obecność na treningu'!Y44:Z44,("=C"))+COUNTIF('6 Obecność na treningu'!Y44:Z44,("=K"))</f>
        <v>0</v>
      </c>
      <c r="AF65">
        <f>COUNTIF('6 Obecność na treningu'!AA44:AB44,("=T"))+COUNTIF('6 Obecność na treningu'!AA44:AB44,("=C"))+COUNTIF('6 Obecność na treningu'!AA44:AB44,("=K"))</f>
        <v>0</v>
      </c>
      <c r="AH65">
        <f>COUNTIF('6 Obecność na treningu'!AC44:AD44,("=T"))+COUNTIF('6 Obecność na treningu'!AC44:AD44,("=C"))+COUNTIF('6 Obecność na treningu'!AC44:AD44,("=K"))</f>
        <v>0</v>
      </c>
      <c r="AJ65">
        <f>COUNTIF('6 Obecność na treningu'!AE44:AF44,("=T"))+COUNTIF('6 Obecność na treningu'!AE44:AF44,("=C"))+COUNTIF('6 Obecność na treningu'!AE44:AF44,("=K"))</f>
        <v>0</v>
      </c>
      <c r="AL65">
        <f>COUNTIF('6 Obecność na treningu'!AG44:AH44,("=T"))+COUNTIF('6 Obecność na treningu'!AG44:AH44,("=C"))+COUNTIF('6 Obecność na treningu'!AG44:AH44,("=K"))</f>
        <v>0</v>
      </c>
      <c r="AN65">
        <f>COUNTIF('6 Obecność na treningu'!AI44:AJ44,("=T"))+COUNTIF('6 Obecność na treningu'!AI44:AJ44,("=C"))+COUNTIF('6 Obecność na treningu'!AI44:AJ44,("=K"))</f>
        <v>0</v>
      </c>
      <c r="AP65">
        <f>COUNTIF('6 Obecność na treningu'!AK44:AL44,("=T"))+COUNTIF('6 Obecność na treningu'!AK44:AL44,("=C"))+COUNTIF('6 Obecność na treningu'!AK44:AL44,("=K"))</f>
        <v>0</v>
      </c>
      <c r="AR65">
        <f>COUNTIF('6 Obecność na treningu'!AM44:AN44,("=T"))+COUNTIF('6 Obecność na treningu'!AM44:AN44,("=C"))+COUNTIF('6 Obecność na treningu'!AM44:AN44,("=K"))</f>
        <v>0</v>
      </c>
      <c r="AT65">
        <f>COUNTIF('6 Obecność na treningu'!AO44:AP44,("=T"))+COUNTIF('6 Obecność na treningu'!AO44:AP44,("=C"))+COUNTIF('6 Obecność na treningu'!AO44:AP44,("=K"))</f>
        <v>0</v>
      </c>
      <c r="AV65">
        <f>COUNTIF('6 Obecność na treningu'!AQ44:AR44,("=T"))+COUNTIF('6 Obecność na treningu'!AQ44:AR44,("=C"))+COUNTIF('6 Obecność na treningu'!AQ44:AR44,("=K"))</f>
        <v>0</v>
      </c>
      <c r="AX65">
        <f>COUNTIF('6 Obecność na treningu'!AS44:AT44,("=T"))+COUNTIF('6 Obecność na treningu'!AS44:AT44,("=C"))+COUNTIF('6 Obecność na treningu'!AS44:AT44,("=K"))</f>
        <v>0</v>
      </c>
      <c r="AZ65">
        <f>COUNTIF('6 Obecność na treningu'!AU44:AV44,("=T"))+COUNTIF('6 Obecność na treningu'!AU44:AV44,("=C"))+COUNTIF('6 Obecność na treningu'!AU44:AV44,("=K"))</f>
        <v>0</v>
      </c>
      <c r="BB65">
        <f>COUNTIF('6 Obecność na treningu'!AW44:AX44,("=T"))+COUNTIF('6 Obecność na treningu'!AW44:AX44,("=C"))+COUNTIF('6 Obecność na treningu'!AW44:AX44,("=K"))</f>
        <v>0</v>
      </c>
      <c r="BD65">
        <f>COUNTIF('6 Obecność na treningu'!AY44:AZ44,("=T"))+COUNTIF('6 Obecność na treningu'!AY44:AZ44,("=C"))+COUNTIF('6 Obecność na treningu'!AY44:AZ44,("=K"))</f>
        <v>0</v>
      </c>
      <c r="BF65">
        <f t="shared" si="25"/>
        <v>0</v>
      </c>
      <c r="BH65">
        <f t="shared" si="26"/>
        <v>0</v>
      </c>
      <c r="BJ65">
        <f t="shared" si="27"/>
        <v>0</v>
      </c>
      <c r="BL65">
        <f t="shared" si="28"/>
        <v>0</v>
      </c>
      <c r="BN65">
        <f t="shared" si="29"/>
        <v>0</v>
      </c>
      <c r="BP65">
        <f t="shared" si="30"/>
        <v>0</v>
      </c>
      <c r="BR65">
        <f t="shared" si="31"/>
        <v>0</v>
      </c>
      <c r="BT65">
        <f t="shared" si="32"/>
        <v>0</v>
      </c>
      <c r="BV65">
        <f t="shared" si="33"/>
        <v>0</v>
      </c>
      <c r="BX65">
        <f t="shared" si="34"/>
        <v>0</v>
      </c>
      <c r="BZ65">
        <f t="shared" si="35"/>
        <v>0</v>
      </c>
      <c r="CB65">
        <f t="shared" si="36"/>
        <v>0</v>
      </c>
      <c r="CD65">
        <f t="shared" si="37"/>
        <v>0</v>
      </c>
      <c r="CF65">
        <f t="shared" si="38"/>
        <v>0</v>
      </c>
      <c r="CH65">
        <f t="shared" si="39"/>
        <v>0</v>
      </c>
      <c r="CJ65">
        <f t="shared" si="40"/>
        <v>0</v>
      </c>
      <c r="CL65">
        <f t="shared" si="41"/>
        <v>0</v>
      </c>
      <c r="CN65">
        <f t="shared" si="42"/>
        <v>0</v>
      </c>
      <c r="CP65">
        <f t="shared" si="43"/>
        <v>0</v>
      </c>
      <c r="CR65">
        <f t="shared" si="44"/>
        <v>0</v>
      </c>
      <c r="CT65">
        <f t="shared" si="45"/>
        <v>0</v>
      </c>
      <c r="CV65">
        <f t="shared" si="46"/>
        <v>0</v>
      </c>
      <c r="CX65">
        <f t="shared" si="47"/>
        <v>0</v>
      </c>
    </row>
    <row r="66" spans="2:102" ht="24.9" customHeight="1">
      <c r="B66" s="102" t="s">
        <v>184</v>
      </c>
      <c r="C66" s="103" t="str">
        <f>IF(ISBLANK('2 Spis zawodników - planowanych'!C49),"",'2 Spis zawodników - planowanych'!C49)</f>
        <v/>
      </c>
      <c r="D66" s="103" t="str">
        <f>IF('6 Obecność na treningu'!B45="","",'6 Obecność na treningu'!B45)</f>
        <v/>
      </c>
      <c r="E66" s="103" t="str">
        <f>IF('6 Obecność na treningu'!C45="","",'6 Obecność na treningu'!C45)</f>
        <v/>
      </c>
      <c r="F66" s="104" t="str">
        <f>IF('6 Obecność na treningu'!D45="","",'6 Obecność na treningu'!D45)</f>
        <v/>
      </c>
      <c r="G66" s="201" t="str">
        <f t="shared" si="24"/>
        <v/>
      </c>
      <c r="H66" s="646" t="s">
        <v>171</v>
      </c>
      <c r="I66" s="648"/>
      <c r="L66">
        <f>COUNTIF('6 Obecność na treningu'!G45:H45,("=T"))+COUNTIF('6 Obecność na treningu'!G45:H45,("=C"))+COUNTIF('6 Obecność na treningu'!G45:H45,("=K"))</f>
        <v>0</v>
      </c>
      <c r="N66">
        <f>COUNTIF('6 Obecność na treningu'!I45:J45,("=T"))+COUNTIF('6 Obecność na treningu'!I45:J45,("=C"))+COUNTIF('6 Obecność na treningu'!I45:J45,("=K"))</f>
        <v>0</v>
      </c>
      <c r="P66">
        <f>COUNTIF('6 Obecność na treningu'!K45:L45,("=T"))+COUNTIF('6 Obecność na treningu'!K45:L45,("=C"))+COUNTIF('6 Obecność na treningu'!K45:L45,("=K"))</f>
        <v>0</v>
      </c>
      <c r="R66">
        <f>COUNTIF('6 Obecność na treningu'!M45:N45,("=T"))+COUNTIF('6 Obecność na treningu'!M45:N45,("=C"))+COUNTIF('6 Obecność na treningu'!M45:N45,("=K"))</f>
        <v>0</v>
      </c>
      <c r="T66">
        <f>COUNTIF('6 Obecność na treningu'!O45:P45,("=T"))+COUNTIF('6 Obecność na treningu'!O45:P45,("=C"))+COUNTIF('6 Obecność na treningu'!O45:P45,("=K"))</f>
        <v>0</v>
      </c>
      <c r="V66">
        <f>COUNTIF('6 Obecność na treningu'!Q45:R45,("=T"))+COUNTIF('6 Obecność na treningu'!Q45:R45,("=C"))+COUNTIF('6 Obecność na treningu'!Q45:R45,("=K"))</f>
        <v>0</v>
      </c>
      <c r="X66">
        <f>COUNTIF('6 Obecność na treningu'!S45:T45,("=T"))+COUNTIF('6 Obecność na treningu'!S45:T45,("=C"))+COUNTIF('6 Obecność na treningu'!S45:T45,("=K"))</f>
        <v>0</v>
      </c>
      <c r="Z66">
        <f>COUNTIF('6 Obecność na treningu'!U45:V45,("=T"))+COUNTIF('6 Obecność na treningu'!U45:V45,("=C"))+COUNTIF('6 Obecność na treningu'!U45:V45,("=K"))</f>
        <v>0</v>
      </c>
      <c r="AB66">
        <f>COUNTIF('6 Obecność na treningu'!W45:X45,("=T"))+COUNTIF('6 Obecność na treningu'!W45:X45,("=C"))+COUNTIF('6 Obecność na treningu'!W45:X45,("=K"))</f>
        <v>0</v>
      </c>
      <c r="AD66">
        <f>COUNTIF('6 Obecność na treningu'!Y45:Z45,("=T"))+COUNTIF('6 Obecność na treningu'!Y45:Z45,("=C"))+COUNTIF('6 Obecność na treningu'!Y45:Z45,("=K"))</f>
        <v>0</v>
      </c>
      <c r="AF66">
        <f>COUNTIF('6 Obecność na treningu'!AA45:AB45,("=T"))+COUNTIF('6 Obecność na treningu'!AA45:AB45,("=C"))+COUNTIF('6 Obecność na treningu'!AA45:AB45,("=K"))</f>
        <v>0</v>
      </c>
      <c r="AH66">
        <f>COUNTIF('6 Obecność na treningu'!AC45:AD45,("=T"))+COUNTIF('6 Obecność na treningu'!AC45:AD45,("=C"))+COUNTIF('6 Obecność na treningu'!AC45:AD45,("=K"))</f>
        <v>0</v>
      </c>
      <c r="AJ66">
        <f>COUNTIF('6 Obecność na treningu'!AE45:AF45,("=T"))+COUNTIF('6 Obecność na treningu'!AE45:AF45,("=C"))+COUNTIF('6 Obecność na treningu'!AE45:AF45,("=K"))</f>
        <v>0</v>
      </c>
      <c r="AL66">
        <f>COUNTIF('6 Obecność na treningu'!AG45:AH45,("=T"))+COUNTIF('6 Obecność na treningu'!AG45:AH45,("=C"))+COUNTIF('6 Obecność na treningu'!AG45:AH45,("=K"))</f>
        <v>0</v>
      </c>
      <c r="AN66">
        <f>COUNTIF('6 Obecność na treningu'!AI45:AJ45,("=T"))+COUNTIF('6 Obecność na treningu'!AI45:AJ45,("=C"))+COUNTIF('6 Obecność na treningu'!AI45:AJ45,("=K"))</f>
        <v>0</v>
      </c>
      <c r="AP66">
        <f>COUNTIF('6 Obecność na treningu'!AK45:AL45,("=T"))+COUNTIF('6 Obecność na treningu'!AK45:AL45,("=C"))+COUNTIF('6 Obecność na treningu'!AK45:AL45,("=K"))</f>
        <v>0</v>
      </c>
      <c r="AR66">
        <f>COUNTIF('6 Obecność na treningu'!AM45:AN45,("=T"))+COUNTIF('6 Obecność na treningu'!AM45:AN45,("=C"))+COUNTIF('6 Obecność na treningu'!AM45:AN45,("=K"))</f>
        <v>0</v>
      </c>
      <c r="AT66">
        <f>COUNTIF('6 Obecność na treningu'!AO45:AP45,("=T"))+COUNTIF('6 Obecność na treningu'!AO45:AP45,("=C"))+COUNTIF('6 Obecność na treningu'!AO45:AP45,("=K"))</f>
        <v>0</v>
      </c>
      <c r="AV66">
        <f>COUNTIF('6 Obecność na treningu'!AQ45:AR45,("=T"))+COUNTIF('6 Obecność na treningu'!AQ45:AR45,("=C"))+COUNTIF('6 Obecność na treningu'!AQ45:AR45,("=K"))</f>
        <v>0</v>
      </c>
      <c r="AX66">
        <f>COUNTIF('6 Obecność na treningu'!AS45:AT45,("=T"))+COUNTIF('6 Obecność na treningu'!AS45:AT45,("=C"))+COUNTIF('6 Obecność na treningu'!AS45:AT45,("=K"))</f>
        <v>0</v>
      </c>
      <c r="AZ66">
        <f>COUNTIF('6 Obecność na treningu'!AU45:AV45,("=T"))+COUNTIF('6 Obecność na treningu'!AU45:AV45,("=C"))+COUNTIF('6 Obecność na treningu'!AU45:AV45,("=K"))</f>
        <v>0</v>
      </c>
      <c r="BB66">
        <f>COUNTIF('6 Obecność na treningu'!AW45:AX45,("=T"))+COUNTIF('6 Obecność na treningu'!AW45:AX45,("=C"))+COUNTIF('6 Obecność na treningu'!AW45:AX45,("=K"))</f>
        <v>0</v>
      </c>
      <c r="BD66">
        <f>COUNTIF('6 Obecność na treningu'!AY45:AZ45,("=T"))+COUNTIF('6 Obecność na treningu'!AY45:AZ45,("=C"))+COUNTIF('6 Obecność na treningu'!AY45:AZ45,("=K"))</f>
        <v>0</v>
      </c>
      <c r="BF66">
        <f t="shared" si="25"/>
        <v>0</v>
      </c>
      <c r="BH66">
        <f t="shared" si="26"/>
        <v>0</v>
      </c>
      <c r="BJ66">
        <f t="shared" si="27"/>
        <v>0</v>
      </c>
      <c r="BL66">
        <f t="shared" si="28"/>
        <v>0</v>
      </c>
      <c r="BN66">
        <f t="shared" si="29"/>
        <v>0</v>
      </c>
      <c r="BP66">
        <f t="shared" si="30"/>
        <v>0</v>
      </c>
      <c r="BR66">
        <f t="shared" si="31"/>
        <v>0</v>
      </c>
      <c r="BT66">
        <f t="shared" si="32"/>
        <v>0</v>
      </c>
      <c r="BV66">
        <f t="shared" si="33"/>
        <v>0</v>
      </c>
      <c r="BX66">
        <f t="shared" si="34"/>
        <v>0</v>
      </c>
      <c r="BZ66">
        <f t="shared" si="35"/>
        <v>0</v>
      </c>
      <c r="CB66">
        <f t="shared" si="36"/>
        <v>0</v>
      </c>
      <c r="CD66">
        <f t="shared" si="37"/>
        <v>0</v>
      </c>
      <c r="CF66">
        <f t="shared" si="38"/>
        <v>0</v>
      </c>
      <c r="CH66">
        <f t="shared" si="39"/>
        <v>0</v>
      </c>
      <c r="CJ66">
        <f t="shared" si="40"/>
        <v>0</v>
      </c>
      <c r="CL66">
        <f t="shared" si="41"/>
        <v>0</v>
      </c>
      <c r="CN66">
        <f t="shared" si="42"/>
        <v>0</v>
      </c>
      <c r="CP66">
        <f t="shared" si="43"/>
        <v>0</v>
      </c>
      <c r="CR66">
        <f t="shared" si="44"/>
        <v>0</v>
      </c>
      <c r="CT66">
        <f t="shared" si="45"/>
        <v>0</v>
      </c>
      <c r="CV66">
        <f t="shared" si="46"/>
        <v>0</v>
      </c>
      <c r="CX66">
        <f t="shared" si="47"/>
        <v>0</v>
      </c>
    </row>
    <row r="67" spans="2:102" ht="24.9" customHeight="1">
      <c r="B67" s="102" t="s">
        <v>185</v>
      </c>
      <c r="C67" s="103" t="str">
        <f>IF(ISBLANK('2 Spis zawodników - planowanych'!C50),"",'2 Spis zawodników - planowanych'!C50)</f>
        <v/>
      </c>
      <c r="D67" s="103" t="str">
        <f>IF('6 Obecność na treningu'!B46="","",'6 Obecność na treningu'!B46)</f>
        <v/>
      </c>
      <c r="E67" s="103" t="str">
        <f>IF('6 Obecność na treningu'!C46="","",'6 Obecność na treningu'!C46)</f>
        <v/>
      </c>
      <c r="F67" s="104" t="str">
        <f>IF('6 Obecność na treningu'!D46="","",'6 Obecność na treningu'!D46)</f>
        <v/>
      </c>
      <c r="G67" s="201" t="str">
        <f t="shared" si="24"/>
        <v/>
      </c>
      <c r="H67" s="646" t="s">
        <v>171</v>
      </c>
      <c r="I67" s="648"/>
      <c r="L67">
        <f>COUNTIF('6 Obecność na treningu'!G46:H46,("=T"))+COUNTIF('6 Obecność na treningu'!G46:H46,("=C"))+COUNTIF('6 Obecność na treningu'!G46:H46,("=K"))</f>
        <v>0</v>
      </c>
      <c r="N67">
        <f>COUNTIF('6 Obecność na treningu'!I46:J46,("=T"))+COUNTIF('6 Obecność na treningu'!I46:J46,("=C"))+COUNTIF('6 Obecność na treningu'!I46:J46,("=K"))</f>
        <v>0</v>
      </c>
      <c r="P67">
        <f>COUNTIF('6 Obecność na treningu'!K46:L46,("=T"))+COUNTIF('6 Obecność na treningu'!K46:L46,("=C"))+COUNTIF('6 Obecność na treningu'!K46:L46,("=K"))</f>
        <v>0</v>
      </c>
      <c r="R67">
        <f>COUNTIF('6 Obecność na treningu'!M46:N46,("=T"))+COUNTIF('6 Obecność na treningu'!M46:N46,("=C"))+COUNTIF('6 Obecność na treningu'!M46:N46,("=K"))</f>
        <v>0</v>
      </c>
      <c r="T67">
        <f>COUNTIF('6 Obecność na treningu'!O46:P46,("=T"))+COUNTIF('6 Obecność na treningu'!O46:P46,("=C"))+COUNTIF('6 Obecność na treningu'!O46:P46,("=K"))</f>
        <v>0</v>
      </c>
      <c r="V67">
        <f>COUNTIF('6 Obecność na treningu'!Q46:R46,("=T"))+COUNTIF('6 Obecność na treningu'!Q46:R46,("=C"))+COUNTIF('6 Obecność na treningu'!Q46:R46,("=K"))</f>
        <v>0</v>
      </c>
      <c r="X67">
        <f>COUNTIF('6 Obecność na treningu'!S46:T46,("=T"))+COUNTIF('6 Obecność na treningu'!S46:T46,("=C"))+COUNTIF('6 Obecność na treningu'!S46:T46,("=K"))</f>
        <v>0</v>
      </c>
      <c r="Z67">
        <f>COUNTIF('6 Obecność na treningu'!U46:V46,("=T"))+COUNTIF('6 Obecność na treningu'!U46:V46,("=C"))+COUNTIF('6 Obecność na treningu'!U46:V46,("=K"))</f>
        <v>0</v>
      </c>
      <c r="AB67">
        <f>COUNTIF('6 Obecność na treningu'!W46:X46,("=T"))+COUNTIF('6 Obecność na treningu'!W46:X46,("=C"))+COUNTIF('6 Obecność na treningu'!W46:X46,("=K"))</f>
        <v>0</v>
      </c>
      <c r="AD67">
        <f>COUNTIF('6 Obecność na treningu'!Y46:Z46,("=T"))+COUNTIF('6 Obecność na treningu'!Y46:Z46,("=C"))+COUNTIF('6 Obecność na treningu'!Y46:Z46,("=K"))</f>
        <v>0</v>
      </c>
      <c r="AF67">
        <f>COUNTIF('6 Obecność na treningu'!AA46:AB46,("=T"))+COUNTIF('6 Obecność na treningu'!AA46:AB46,("=C"))+COUNTIF('6 Obecność na treningu'!AA46:AB46,("=K"))</f>
        <v>0</v>
      </c>
      <c r="AH67">
        <f>COUNTIF('6 Obecność na treningu'!AC46:AD46,("=T"))+COUNTIF('6 Obecność na treningu'!AC46:AD46,("=C"))+COUNTIF('6 Obecność na treningu'!AC46:AD46,("=K"))</f>
        <v>0</v>
      </c>
      <c r="AJ67">
        <f>COUNTIF('6 Obecność na treningu'!AE46:AF46,("=T"))+COUNTIF('6 Obecność na treningu'!AE46:AF46,("=C"))+COUNTIF('6 Obecność na treningu'!AE46:AF46,("=K"))</f>
        <v>0</v>
      </c>
      <c r="AL67">
        <f>COUNTIF('6 Obecność na treningu'!AG46:AH46,("=T"))+COUNTIF('6 Obecność na treningu'!AG46:AH46,("=C"))+COUNTIF('6 Obecność na treningu'!AG46:AH46,("=K"))</f>
        <v>0</v>
      </c>
      <c r="AN67">
        <f>COUNTIF('6 Obecność na treningu'!AI46:AJ46,("=T"))+COUNTIF('6 Obecność na treningu'!AI46:AJ46,("=C"))+COUNTIF('6 Obecność na treningu'!AI46:AJ46,("=K"))</f>
        <v>0</v>
      </c>
      <c r="AP67">
        <f>COUNTIF('6 Obecność na treningu'!AK46:AL46,("=T"))+COUNTIF('6 Obecność na treningu'!AK46:AL46,("=C"))+COUNTIF('6 Obecność na treningu'!AK46:AL46,("=K"))</f>
        <v>0</v>
      </c>
      <c r="AR67">
        <f>COUNTIF('6 Obecność na treningu'!AM46:AN46,("=T"))+COUNTIF('6 Obecność na treningu'!AM46:AN46,("=C"))+COUNTIF('6 Obecność na treningu'!AM46:AN46,("=K"))</f>
        <v>0</v>
      </c>
      <c r="AT67">
        <f>COUNTIF('6 Obecność na treningu'!AO46:AP46,("=T"))+COUNTIF('6 Obecność na treningu'!AO46:AP46,("=C"))+COUNTIF('6 Obecność na treningu'!AO46:AP46,("=K"))</f>
        <v>0</v>
      </c>
      <c r="AV67">
        <f>COUNTIF('6 Obecność na treningu'!AQ46:AR46,("=T"))+COUNTIF('6 Obecność na treningu'!AQ46:AR46,("=C"))+COUNTIF('6 Obecność na treningu'!AQ46:AR46,("=K"))</f>
        <v>0</v>
      </c>
      <c r="AX67">
        <f>COUNTIF('6 Obecność na treningu'!AS46:AT46,("=T"))+COUNTIF('6 Obecność na treningu'!AS46:AT46,("=C"))+COUNTIF('6 Obecność na treningu'!AS46:AT46,("=K"))</f>
        <v>0</v>
      </c>
      <c r="AZ67">
        <f>COUNTIF('6 Obecność na treningu'!AU46:AV46,("=T"))+COUNTIF('6 Obecność na treningu'!AU46:AV46,("=C"))+COUNTIF('6 Obecność na treningu'!AU46:AV46,("=K"))</f>
        <v>0</v>
      </c>
      <c r="BB67">
        <f>COUNTIF('6 Obecność na treningu'!AW46:AX46,("=T"))+COUNTIF('6 Obecność na treningu'!AW46:AX46,("=C"))+COUNTIF('6 Obecność na treningu'!AW46:AX46,("=K"))</f>
        <v>0</v>
      </c>
      <c r="BD67">
        <f>COUNTIF('6 Obecność na treningu'!AY46:AZ46,("=T"))+COUNTIF('6 Obecność na treningu'!AY46:AZ46,("=C"))+COUNTIF('6 Obecność na treningu'!AY46:AZ46,("=K"))</f>
        <v>0</v>
      </c>
      <c r="BF67">
        <f t="shared" si="25"/>
        <v>0</v>
      </c>
      <c r="BH67">
        <f t="shared" si="26"/>
        <v>0</v>
      </c>
      <c r="BJ67">
        <f t="shared" si="27"/>
        <v>0</v>
      </c>
      <c r="BL67">
        <f t="shared" si="28"/>
        <v>0</v>
      </c>
      <c r="BN67">
        <f t="shared" si="29"/>
        <v>0</v>
      </c>
      <c r="BP67">
        <f t="shared" si="30"/>
        <v>0</v>
      </c>
      <c r="BR67">
        <f t="shared" si="31"/>
        <v>0</v>
      </c>
      <c r="BT67">
        <f t="shared" si="32"/>
        <v>0</v>
      </c>
      <c r="BV67">
        <f t="shared" si="33"/>
        <v>0</v>
      </c>
      <c r="BX67">
        <f t="shared" si="34"/>
        <v>0</v>
      </c>
      <c r="BZ67">
        <f t="shared" si="35"/>
        <v>0</v>
      </c>
      <c r="CB67">
        <f t="shared" si="36"/>
        <v>0</v>
      </c>
      <c r="CD67">
        <f t="shared" si="37"/>
        <v>0</v>
      </c>
      <c r="CF67">
        <f t="shared" si="38"/>
        <v>0</v>
      </c>
      <c r="CH67">
        <f t="shared" si="39"/>
        <v>0</v>
      </c>
      <c r="CJ67">
        <f t="shared" si="40"/>
        <v>0</v>
      </c>
      <c r="CL67">
        <f t="shared" si="41"/>
        <v>0</v>
      </c>
      <c r="CN67">
        <f t="shared" si="42"/>
        <v>0</v>
      </c>
      <c r="CP67">
        <f t="shared" si="43"/>
        <v>0</v>
      </c>
      <c r="CR67">
        <f t="shared" si="44"/>
        <v>0</v>
      </c>
      <c r="CT67">
        <f t="shared" si="45"/>
        <v>0</v>
      </c>
      <c r="CV67">
        <f t="shared" si="46"/>
        <v>0</v>
      </c>
      <c r="CX67">
        <f t="shared" si="47"/>
        <v>0</v>
      </c>
    </row>
    <row r="68" spans="2:102" ht="24.9" customHeight="1">
      <c r="B68" s="102" t="s">
        <v>186</v>
      </c>
      <c r="C68" s="103" t="str">
        <f>IF(ISBLANK('2 Spis zawodników - planowanych'!C51),"",'2 Spis zawodników - planowanych'!C51)</f>
        <v/>
      </c>
      <c r="D68" s="103" t="str">
        <f>IF('6 Obecność na treningu'!B47="","",'6 Obecność na treningu'!B47)</f>
        <v/>
      </c>
      <c r="E68" s="103" t="str">
        <f>IF('6 Obecność na treningu'!C47="","",'6 Obecność na treningu'!C47)</f>
        <v/>
      </c>
      <c r="F68" s="104" t="str">
        <f>IF('6 Obecność na treningu'!D47="","",'6 Obecność na treningu'!D47)</f>
        <v/>
      </c>
      <c r="G68" s="201" t="str">
        <f t="shared" si="24"/>
        <v/>
      </c>
      <c r="H68" s="646" t="s">
        <v>171</v>
      </c>
      <c r="I68" s="648"/>
      <c r="L68">
        <f>COUNTIF('6 Obecność na treningu'!G47:H47,("=T"))+COUNTIF('6 Obecność na treningu'!G47:H47,("=C"))+COUNTIF('6 Obecność na treningu'!G47:H47,("=K"))</f>
        <v>0</v>
      </c>
      <c r="N68">
        <f>COUNTIF('6 Obecność na treningu'!I47:J47,("=T"))+COUNTIF('6 Obecność na treningu'!I47:J47,("=C"))+COUNTIF('6 Obecność na treningu'!I47:J47,("=K"))</f>
        <v>0</v>
      </c>
      <c r="P68">
        <f>COUNTIF('6 Obecność na treningu'!K47:L47,("=T"))+COUNTIF('6 Obecność na treningu'!K47:L47,("=C"))+COUNTIF('6 Obecność na treningu'!K47:L47,("=K"))</f>
        <v>0</v>
      </c>
      <c r="R68">
        <f>COUNTIF('6 Obecność na treningu'!M47:N47,("=T"))+COUNTIF('6 Obecność na treningu'!M47:N47,("=C"))+COUNTIF('6 Obecność na treningu'!M47:N47,("=K"))</f>
        <v>0</v>
      </c>
      <c r="T68">
        <f>COUNTIF('6 Obecność na treningu'!O47:P47,("=T"))+COUNTIF('6 Obecność na treningu'!O47:P47,("=C"))+COUNTIF('6 Obecność na treningu'!O47:P47,("=K"))</f>
        <v>0</v>
      </c>
      <c r="V68">
        <f>COUNTIF('6 Obecność na treningu'!Q47:R47,("=T"))+COUNTIF('6 Obecność na treningu'!Q47:R47,("=C"))+COUNTIF('6 Obecność na treningu'!Q47:R47,("=K"))</f>
        <v>0</v>
      </c>
      <c r="X68">
        <f>COUNTIF('6 Obecność na treningu'!S47:T47,("=T"))+COUNTIF('6 Obecność na treningu'!S47:T47,("=C"))+COUNTIF('6 Obecność na treningu'!S47:T47,("=K"))</f>
        <v>0</v>
      </c>
      <c r="Z68">
        <f>COUNTIF('6 Obecność na treningu'!U47:V47,("=T"))+COUNTIF('6 Obecność na treningu'!U47:V47,("=C"))+COUNTIF('6 Obecność na treningu'!U47:V47,("=K"))</f>
        <v>0</v>
      </c>
      <c r="AB68">
        <f>COUNTIF('6 Obecność na treningu'!W47:X47,("=T"))+COUNTIF('6 Obecność na treningu'!W47:X47,("=C"))+COUNTIF('6 Obecność na treningu'!W47:X47,("=K"))</f>
        <v>0</v>
      </c>
      <c r="AD68">
        <f>COUNTIF('6 Obecność na treningu'!Y47:Z47,("=T"))+COUNTIF('6 Obecność na treningu'!Y47:Z47,("=C"))+COUNTIF('6 Obecność na treningu'!Y47:Z47,("=K"))</f>
        <v>0</v>
      </c>
      <c r="AF68">
        <f>COUNTIF('6 Obecność na treningu'!AA47:AB47,("=T"))+COUNTIF('6 Obecność na treningu'!AA47:AB47,("=C"))+COUNTIF('6 Obecność na treningu'!AA47:AB47,("=K"))</f>
        <v>0</v>
      </c>
      <c r="AH68">
        <f>COUNTIF('6 Obecność na treningu'!AC47:AD47,("=T"))+COUNTIF('6 Obecność na treningu'!AC47:AD47,("=C"))+COUNTIF('6 Obecność na treningu'!AC47:AD47,("=K"))</f>
        <v>0</v>
      </c>
      <c r="AJ68">
        <f>COUNTIF('6 Obecność na treningu'!AE47:AF47,("=T"))+COUNTIF('6 Obecność na treningu'!AE47:AF47,("=C"))+COUNTIF('6 Obecność na treningu'!AE47:AF47,("=K"))</f>
        <v>0</v>
      </c>
      <c r="AL68">
        <f>COUNTIF('6 Obecność na treningu'!AG47:AH47,("=T"))+COUNTIF('6 Obecność na treningu'!AG47:AH47,("=C"))+COUNTIF('6 Obecność na treningu'!AG47:AH47,("=K"))</f>
        <v>0</v>
      </c>
      <c r="AN68">
        <f>COUNTIF('6 Obecność na treningu'!AI47:AJ47,("=T"))+COUNTIF('6 Obecność na treningu'!AI47:AJ47,("=C"))+COUNTIF('6 Obecność na treningu'!AI47:AJ47,("=K"))</f>
        <v>0</v>
      </c>
      <c r="AP68">
        <f>COUNTIF('6 Obecność na treningu'!AK47:AL47,("=T"))+COUNTIF('6 Obecność na treningu'!AK47:AL47,("=C"))+COUNTIF('6 Obecność na treningu'!AK47:AL47,("=K"))</f>
        <v>0</v>
      </c>
      <c r="AR68">
        <f>COUNTIF('6 Obecność na treningu'!AM47:AN47,("=T"))+COUNTIF('6 Obecność na treningu'!AM47:AN47,("=C"))+COUNTIF('6 Obecność na treningu'!AM47:AN47,("=K"))</f>
        <v>0</v>
      </c>
      <c r="AT68">
        <f>COUNTIF('6 Obecność na treningu'!AO47:AP47,("=T"))+COUNTIF('6 Obecność na treningu'!AO47:AP47,("=C"))+COUNTIF('6 Obecność na treningu'!AO47:AP47,("=K"))</f>
        <v>0</v>
      </c>
      <c r="AV68">
        <f>COUNTIF('6 Obecność na treningu'!AQ47:AR47,("=T"))+COUNTIF('6 Obecność na treningu'!AQ47:AR47,("=C"))+COUNTIF('6 Obecność na treningu'!AQ47:AR47,("=K"))</f>
        <v>0</v>
      </c>
      <c r="AX68">
        <f>COUNTIF('6 Obecność na treningu'!AS47:AT47,("=T"))+COUNTIF('6 Obecność na treningu'!AS47:AT47,("=C"))+COUNTIF('6 Obecność na treningu'!AS47:AT47,("=K"))</f>
        <v>0</v>
      </c>
      <c r="AZ68">
        <f>COUNTIF('6 Obecność na treningu'!AU47:AV47,("=T"))+COUNTIF('6 Obecność na treningu'!AU47:AV47,("=C"))+COUNTIF('6 Obecność na treningu'!AU47:AV47,("=K"))</f>
        <v>0</v>
      </c>
      <c r="BB68">
        <f>COUNTIF('6 Obecność na treningu'!AW47:AX47,("=T"))+COUNTIF('6 Obecność na treningu'!AW47:AX47,("=C"))+COUNTIF('6 Obecność na treningu'!AW47:AX47,("=K"))</f>
        <v>0</v>
      </c>
      <c r="BD68">
        <f>COUNTIF('6 Obecność na treningu'!AY47:AZ47,("=T"))+COUNTIF('6 Obecność na treningu'!AY47:AZ47,("=C"))+COUNTIF('6 Obecność na treningu'!AY47:AZ47,("=K"))</f>
        <v>0</v>
      </c>
      <c r="BF68">
        <f t="shared" si="25"/>
        <v>0</v>
      </c>
      <c r="BH68">
        <f t="shared" si="26"/>
        <v>0</v>
      </c>
      <c r="BJ68">
        <f t="shared" si="27"/>
        <v>0</v>
      </c>
      <c r="BL68">
        <f t="shared" si="28"/>
        <v>0</v>
      </c>
      <c r="BN68">
        <f t="shared" si="29"/>
        <v>0</v>
      </c>
      <c r="BP68">
        <f t="shared" si="30"/>
        <v>0</v>
      </c>
      <c r="BR68">
        <f t="shared" si="31"/>
        <v>0</v>
      </c>
      <c r="BT68">
        <f t="shared" si="32"/>
        <v>0</v>
      </c>
      <c r="BV68">
        <f t="shared" si="33"/>
        <v>0</v>
      </c>
      <c r="BX68">
        <f t="shared" si="34"/>
        <v>0</v>
      </c>
      <c r="BZ68">
        <f t="shared" si="35"/>
        <v>0</v>
      </c>
      <c r="CB68">
        <f t="shared" si="36"/>
        <v>0</v>
      </c>
      <c r="CD68">
        <f t="shared" si="37"/>
        <v>0</v>
      </c>
      <c r="CF68">
        <f t="shared" si="38"/>
        <v>0</v>
      </c>
      <c r="CH68">
        <f t="shared" si="39"/>
        <v>0</v>
      </c>
      <c r="CJ68">
        <f t="shared" si="40"/>
        <v>0</v>
      </c>
      <c r="CL68">
        <f t="shared" si="41"/>
        <v>0</v>
      </c>
      <c r="CN68">
        <f t="shared" si="42"/>
        <v>0</v>
      </c>
      <c r="CP68">
        <f t="shared" si="43"/>
        <v>0</v>
      </c>
      <c r="CR68">
        <f t="shared" si="44"/>
        <v>0</v>
      </c>
      <c r="CT68">
        <f t="shared" si="45"/>
        <v>0</v>
      </c>
      <c r="CV68">
        <f t="shared" si="46"/>
        <v>0</v>
      </c>
      <c r="CX68">
        <f t="shared" si="47"/>
        <v>0</v>
      </c>
    </row>
    <row r="69" spans="2:102" ht="24.9" customHeight="1">
      <c r="B69" s="102" t="s">
        <v>187</v>
      </c>
      <c r="C69" s="103" t="str">
        <f>IF(ISBLANK('2 Spis zawodników - planowanych'!C52),"",'2 Spis zawodników - planowanych'!C52)</f>
        <v/>
      </c>
      <c r="D69" s="103" t="str">
        <f>IF('6 Obecność na treningu'!B48="","",'6 Obecność na treningu'!B48)</f>
        <v/>
      </c>
      <c r="E69" s="103" t="str">
        <f>IF('6 Obecność na treningu'!C48="","",'6 Obecność na treningu'!C48)</f>
        <v/>
      </c>
      <c r="F69" s="104" t="str">
        <f>IF('6 Obecność na treningu'!D48="","",'6 Obecność na treningu'!D48)</f>
        <v/>
      </c>
      <c r="G69" s="201" t="str">
        <f t="shared" si="24"/>
        <v/>
      </c>
      <c r="H69" s="646" t="s">
        <v>171</v>
      </c>
      <c r="I69" s="648"/>
      <c r="L69">
        <f>COUNTIF('6 Obecność na treningu'!G48:H48,("=T"))+COUNTIF('6 Obecność na treningu'!G48:H48,("=C"))+COUNTIF('6 Obecność na treningu'!G48:H48,("=K"))</f>
        <v>0</v>
      </c>
      <c r="N69">
        <f>COUNTIF('6 Obecność na treningu'!I48:J48,("=T"))+COUNTIF('6 Obecność na treningu'!I48:J48,("=C"))+COUNTIF('6 Obecność na treningu'!I48:J48,("=K"))</f>
        <v>0</v>
      </c>
      <c r="P69">
        <f>COUNTIF('6 Obecność na treningu'!K48:L48,("=T"))+COUNTIF('6 Obecność na treningu'!K48:L48,("=C"))+COUNTIF('6 Obecność na treningu'!K48:L48,("=K"))</f>
        <v>0</v>
      </c>
      <c r="R69">
        <f>COUNTIF('6 Obecność na treningu'!M48:N48,("=T"))+COUNTIF('6 Obecność na treningu'!M48:N48,("=C"))+COUNTIF('6 Obecność na treningu'!M48:N48,("=K"))</f>
        <v>0</v>
      </c>
      <c r="T69">
        <f>COUNTIF('6 Obecność na treningu'!O48:P48,("=T"))+COUNTIF('6 Obecność na treningu'!O48:P48,("=C"))+COUNTIF('6 Obecność na treningu'!O48:P48,("=K"))</f>
        <v>0</v>
      </c>
      <c r="V69">
        <f>COUNTIF('6 Obecność na treningu'!Q48:R48,("=T"))+COUNTIF('6 Obecność na treningu'!Q48:R48,("=C"))+COUNTIF('6 Obecność na treningu'!Q48:R48,("=K"))</f>
        <v>0</v>
      </c>
      <c r="X69">
        <f>COUNTIF('6 Obecność na treningu'!S48:T48,("=T"))+COUNTIF('6 Obecność na treningu'!S48:T48,("=C"))+COUNTIF('6 Obecność na treningu'!S48:T48,("=K"))</f>
        <v>0</v>
      </c>
      <c r="Z69">
        <f>COUNTIF('6 Obecność na treningu'!U48:V48,("=T"))+COUNTIF('6 Obecność na treningu'!U48:V48,("=C"))+COUNTIF('6 Obecność na treningu'!U48:V48,("=K"))</f>
        <v>0</v>
      </c>
      <c r="AB69">
        <f>COUNTIF('6 Obecność na treningu'!W48:X48,("=T"))+COUNTIF('6 Obecność na treningu'!W48:X48,("=C"))+COUNTIF('6 Obecność na treningu'!W48:X48,("=K"))</f>
        <v>0</v>
      </c>
      <c r="AD69">
        <f>COUNTIF('6 Obecność na treningu'!Y48:Z48,("=T"))+COUNTIF('6 Obecność na treningu'!Y48:Z48,("=C"))+COUNTIF('6 Obecność na treningu'!Y48:Z48,("=K"))</f>
        <v>0</v>
      </c>
      <c r="AF69">
        <f>COUNTIF('6 Obecność na treningu'!AA48:AB48,("=T"))+COUNTIF('6 Obecność na treningu'!AA48:AB48,("=C"))+COUNTIF('6 Obecność na treningu'!AA48:AB48,("=K"))</f>
        <v>0</v>
      </c>
      <c r="AH69">
        <f>COUNTIF('6 Obecność na treningu'!AC48:AD48,("=T"))+COUNTIF('6 Obecność na treningu'!AC48:AD48,("=C"))+COUNTIF('6 Obecność na treningu'!AC48:AD48,("=K"))</f>
        <v>0</v>
      </c>
      <c r="AJ69">
        <f>COUNTIF('6 Obecność na treningu'!AE48:AF48,("=T"))+COUNTIF('6 Obecność na treningu'!AE48:AF48,("=C"))+COUNTIF('6 Obecność na treningu'!AE48:AF48,("=K"))</f>
        <v>0</v>
      </c>
      <c r="AL69">
        <f>COUNTIF('6 Obecność na treningu'!AG48:AH48,("=T"))+COUNTIF('6 Obecność na treningu'!AG48:AH48,("=C"))+COUNTIF('6 Obecność na treningu'!AG48:AH48,("=K"))</f>
        <v>0</v>
      </c>
      <c r="AN69">
        <f>COUNTIF('6 Obecność na treningu'!AI48:AJ48,("=T"))+COUNTIF('6 Obecność na treningu'!AI48:AJ48,("=C"))+COUNTIF('6 Obecność na treningu'!AI48:AJ48,("=K"))</f>
        <v>0</v>
      </c>
      <c r="AP69">
        <f>COUNTIF('6 Obecność na treningu'!AK48:AL48,("=T"))+COUNTIF('6 Obecność na treningu'!AK48:AL48,("=C"))+COUNTIF('6 Obecność na treningu'!AK48:AL48,("=K"))</f>
        <v>0</v>
      </c>
      <c r="AR69">
        <f>COUNTIF('6 Obecność na treningu'!AM48:AN48,("=T"))+COUNTIF('6 Obecność na treningu'!AM48:AN48,("=C"))+COUNTIF('6 Obecność na treningu'!AM48:AN48,("=K"))</f>
        <v>0</v>
      </c>
      <c r="AT69">
        <f>COUNTIF('6 Obecność na treningu'!AO48:AP48,("=T"))+COUNTIF('6 Obecność na treningu'!AO48:AP48,("=C"))+COUNTIF('6 Obecność na treningu'!AO48:AP48,("=K"))</f>
        <v>0</v>
      </c>
      <c r="AV69">
        <f>COUNTIF('6 Obecność na treningu'!AQ48:AR48,("=T"))+COUNTIF('6 Obecność na treningu'!AQ48:AR48,("=C"))+COUNTIF('6 Obecność na treningu'!AQ48:AR48,("=K"))</f>
        <v>0</v>
      </c>
      <c r="AX69">
        <f>COUNTIF('6 Obecność na treningu'!AS48:AT48,("=T"))+COUNTIF('6 Obecność na treningu'!AS48:AT48,("=C"))+COUNTIF('6 Obecność na treningu'!AS48:AT48,("=K"))</f>
        <v>0</v>
      </c>
      <c r="AZ69">
        <f>COUNTIF('6 Obecność na treningu'!AU48:AV48,("=T"))+COUNTIF('6 Obecność na treningu'!AU48:AV48,("=C"))+COUNTIF('6 Obecność na treningu'!AU48:AV48,("=K"))</f>
        <v>0</v>
      </c>
      <c r="BB69">
        <f>COUNTIF('6 Obecność na treningu'!AW48:AX48,("=T"))+COUNTIF('6 Obecność na treningu'!AW48:AX48,("=C"))+COUNTIF('6 Obecność na treningu'!AW48:AX48,("=K"))</f>
        <v>0</v>
      </c>
      <c r="BD69">
        <f>COUNTIF('6 Obecność na treningu'!AY48:AZ48,("=T"))+COUNTIF('6 Obecność na treningu'!AY48:AZ48,("=C"))+COUNTIF('6 Obecność na treningu'!AY48:AZ48,("=K"))</f>
        <v>0</v>
      </c>
      <c r="BF69">
        <f t="shared" si="25"/>
        <v>0</v>
      </c>
      <c r="BH69">
        <f t="shared" si="26"/>
        <v>0</v>
      </c>
      <c r="BJ69">
        <f t="shared" si="27"/>
        <v>0</v>
      </c>
      <c r="BL69">
        <f t="shared" si="28"/>
        <v>0</v>
      </c>
      <c r="BN69">
        <f t="shared" si="29"/>
        <v>0</v>
      </c>
      <c r="BP69">
        <f t="shared" si="30"/>
        <v>0</v>
      </c>
      <c r="BR69">
        <f t="shared" si="31"/>
        <v>0</v>
      </c>
      <c r="BT69">
        <f t="shared" si="32"/>
        <v>0</v>
      </c>
      <c r="BV69">
        <f t="shared" si="33"/>
        <v>0</v>
      </c>
      <c r="BX69">
        <f t="shared" si="34"/>
        <v>0</v>
      </c>
      <c r="BZ69">
        <f t="shared" si="35"/>
        <v>0</v>
      </c>
      <c r="CB69">
        <f t="shared" si="36"/>
        <v>0</v>
      </c>
      <c r="CD69">
        <f t="shared" si="37"/>
        <v>0</v>
      </c>
      <c r="CF69">
        <f t="shared" si="38"/>
        <v>0</v>
      </c>
      <c r="CH69">
        <f t="shared" si="39"/>
        <v>0</v>
      </c>
      <c r="CJ69">
        <f t="shared" si="40"/>
        <v>0</v>
      </c>
      <c r="CL69">
        <f t="shared" si="41"/>
        <v>0</v>
      </c>
      <c r="CN69">
        <f t="shared" si="42"/>
        <v>0</v>
      </c>
      <c r="CP69">
        <f t="shared" si="43"/>
        <v>0</v>
      </c>
      <c r="CR69">
        <f t="shared" si="44"/>
        <v>0</v>
      </c>
      <c r="CT69">
        <f t="shared" si="45"/>
        <v>0</v>
      </c>
      <c r="CV69">
        <f t="shared" si="46"/>
        <v>0</v>
      </c>
      <c r="CX69">
        <f t="shared" si="47"/>
        <v>0</v>
      </c>
    </row>
    <row r="70" spans="2:102" ht="24.9" customHeight="1">
      <c r="B70" s="102" t="s">
        <v>188</v>
      </c>
      <c r="C70" s="103" t="str">
        <f>IF(ISBLANK('2 Spis zawodników - planowanych'!C53),"",'2 Spis zawodników - planowanych'!C53)</f>
        <v/>
      </c>
      <c r="D70" s="103" t="str">
        <f>IF('6 Obecność na treningu'!B49="","",'6 Obecność na treningu'!B49)</f>
        <v/>
      </c>
      <c r="E70" s="103" t="str">
        <f>IF('6 Obecność na treningu'!C49="","",'6 Obecność na treningu'!C49)</f>
        <v/>
      </c>
      <c r="F70" s="104" t="str">
        <f>IF('6 Obecność na treningu'!D49="","",'6 Obecność na treningu'!D49)</f>
        <v/>
      </c>
      <c r="G70" s="201" t="str">
        <f t="shared" si="24"/>
        <v/>
      </c>
      <c r="H70" s="646" t="s">
        <v>171</v>
      </c>
      <c r="I70" s="648"/>
      <c r="L70">
        <f>COUNTIF('6 Obecność na treningu'!G49:H49,("=T"))+COUNTIF('6 Obecność na treningu'!G49:H49,("=C"))+COUNTIF('6 Obecność na treningu'!G49:H49,("=K"))</f>
        <v>0</v>
      </c>
      <c r="N70">
        <f>COUNTIF('6 Obecność na treningu'!I49:J49,("=T"))+COUNTIF('6 Obecność na treningu'!I49:J49,("=C"))+COUNTIF('6 Obecność na treningu'!I49:J49,("=K"))</f>
        <v>0</v>
      </c>
      <c r="P70">
        <f>COUNTIF('6 Obecność na treningu'!K49:L49,("=T"))+COUNTIF('6 Obecność na treningu'!K49:L49,("=C"))+COUNTIF('6 Obecność na treningu'!K49:L49,("=K"))</f>
        <v>0</v>
      </c>
      <c r="R70">
        <f>COUNTIF('6 Obecność na treningu'!M49:N49,("=T"))+COUNTIF('6 Obecność na treningu'!M49:N49,("=C"))+COUNTIF('6 Obecność na treningu'!M49:N49,("=K"))</f>
        <v>0</v>
      </c>
      <c r="T70">
        <f>COUNTIF('6 Obecność na treningu'!O49:P49,("=T"))+COUNTIF('6 Obecność na treningu'!O49:P49,("=C"))+COUNTIF('6 Obecność na treningu'!O49:P49,("=K"))</f>
        <v>0</v>
      </c>
      <c r="V70">
        <f>COUNTIF('6 Obecność na treningu'!Q49:R49,("=T"))+COUNTIF('6 Obecność na treningu'!Q49:R49,("=C"))+COUNTIF('6 Obecność na treningu'!Q49:R49,("=K"))</f>
        <v>0</v>
      </c>
      <c r="X70">
        <f>COUNTIF('6 Obecność na treningu'!S49:T49,("=T"))+COUNTIF('6 Obecność na treningu'!S49:T49,("=C"))+COUNTIF('6 Obecność na treningu'!S49:T49,("=K"))</f>
        <v>0</v>
      </c>
      <c r="Z70">
        <f>COUNTIF('6 Obecność na treningu'!U49:V49,("=T"))+COUNTIF('6 Obecność na treningu'!U49:V49,("=C"))+COUNTIF('6 Obecność na treningu'!U49:V49,("=K"))</f>
        <v>0</v>
      </c>
      <c r="AB70">
        <f>COUNTIF('6 Obecność na treningu'!W49:X49,("=T"))+COUNTIF('6 Obecność na treningu'!W49:X49,("=C"))+COUNTIF('6 Obecność na treningu'!W49:X49,("=K"))</f>
        <v>0</v>
      </c>
      <c r="AD70">
        <f>COUNTIF('6 Obecność na treningu'!Y49:Z49,("=T"))+COUNTIF('6 Obecność na treningu'!Y49:Z49,("=C"))+COUNTIF('6 Obecność na treningu'!Y49:Z49,("=K"))</f>
        <v>0</v>
      </c>
      <c r="AF70">
        <f>COUNTIF('6 Obecność na treningu'!AA49:AB49,("=T"))+COUNTIF('6 Obecność na treningu'!AA49:AB49,("=C"))+COUNTIF('6 Obecność na treningu'!AA49:AB49,("=K"))</f>
        <v>0</v>
      </c>
      <c r="AH70">
        <f>COUNTIF('6 Obecność na treningu'!AC49:AD49,("=T"))+COUNTIF('6 Obecność na treningu'!AC49:AD49,("=C"))+COUNTIF('6 Obecność na treningu'!AC49:AD49,("=K"))</f>
        <v>0</v>
      </c>
      <c r="AJ70">
        <f>COUNTIF('6 Obecność na treningu'!AE49:AF49,("=T"))+COUNTIF('6 Obecność na treningu'!AE49:AF49,("=C"))+COUNTIF('6 Obecność na treningu'!AE49:AF49,("=K"))</f>
        <v>0</v>
      </c>
      <c r="AL70">
        <f>COUNTIF('6 Obecność na treningu'!AG49:AH49,("=T"))+COUNTIF('6 Obecność na treningu'!AG49:AH49,("=C"))+COUNTIF('6 Obecność na treningu'!AG49:AH49,("=K"))</f>
        <v>0</v>
      </c>
      <c r="AN70">
        <f>COUNTIF('6 Obecność na treningu'!AI49:AJ49,("=T"))+COUNTIF('6 Obecność na treningu'!AI49:AJ49,("=C"))+COUNTIF('6 Obecność na treningu'!AI49:AJ49,("=K"))</f>
        <v>0</v>
      </c>
      <c r="AP70">
        <f>COUNTIF('6 Obecność na treningu'!AK49:AL49,("=T"))+COUNTIF('6 Obecność na treningu'!AK49:AL49,("=C"))+COUNTIF('6 Obecność na treningu'!AK49:AL49,("=K"))</f>
        <v>0</v>
      </c>
      <c r="AR70">
        <f>COUNTIF('6 Obecność na treningu'!AM49:AN49,("=T"))+COUNTIF('6 Obecność na treningu'!AM49:AN49,("=C"))+COUNTIF('6 Obecność na treningu'!AM49:AN49,("=K"))</f>
        <v>0</v>
      </c>
      <c r="AT70">
        <f>COUNTIF('6 Obecność na treningu'!AO49:AP49,("=T"))+COUNTIF('6 Obecność na treningu'!AO49:AP49,("=C"))+COUNTIF('6 Obecność na treningu'!AO49:AP49,("=K"))</f>
        <v>0</v>
      </c>
      <c r="AV70">
        <f>COUNTIF('6 Obecność na treningu'!AQ49:AR49,("=T"))+COUNTIF('6 Obecność na treningu'!AQ49:AR49,("=C"))+COUNTIF('6 Obecność na treningu'!AQ49:AR49,("=K"))</f>
        <v>0</v>
      </c>
      <c r="AX70">
        <f>COUNTIF('6 Obecność na treningu'!AS49:AT49,("=T"))+COUNTIF('6 Obecność na treningu'!AS49:AT49,("=C"))+COUNTIF('6 Obecność na treningu'!AS49:AT49,("=K"))</f>
        <v>0</v>
      </c>
      <c r="AZ70">
        <f>COUNTIF('6 Obecność na treningu'!AU49:AV49,("=T"))+COUNTIF('6 Obecność na treningu'!AU49:AV49,("=C"))+COUNTIF('6 Obecność na treningu'!AU49:AV49,("=K"))</f>
        <v>0</v>
      </c>
      <c r="BB70">
        <f>COUNTIF('6 Obecność na treningu'!AW49:AX49,("=T"))+COUNTIF('6 Obecność na treningu'!AW49:AX49,("=C"))+COUNTIF('6 Obecność na treningu'!AW49:AX49,("=K"))</f>
        <v>0</v>
      </c>
      <c r="BD70">
        <f>COUNTIF('6 Obecność na treningu'!AY49:AZ49,("=T"))+COUNTIF('6 Obecność na treningu'!AY49:AZ49,("=C"))+COUNTIF('6 Obecność na treningu'!AY49:AZ49,("=K"))</f>
        <v>0</v>
      </c>
      <c r="BF70">
        <f t="shared" si="25"/>
        <v>0</v>
      </c>
      <c r="BH70">
        <f t="shared" si="26"/>
        <v>0</v>
      </c>
      <c r="BJ70">
        <f t="shared" si="27"/>
        <v>0</v>
      </c>
      <c r="BL70">
        <f t="shared" si="28"/>
        <v>0</v>
      </c>
      <c r="BN70">
        <f t="shared" si="29"/>
        <v>0</v>
      </c>
      <c r="BP70">
        <f t="shared" si="30"/>
        <v>0</v>
      </c>
      <c r="BR70">
        <f t="shared" si="31"/>
        <v>0</v>
      </c>
      <c r="BT70">
        <f t="shared" si="32"/>
        <v>0</v>
      </c>
      <c r="BV70">
        <f t="shared" si="33"/>
        <v>0</v>
      </c>
      <c r="BX70">
        <f t="shared" si="34"/>
        <v>0</v>
      </c>
      <c r="BZ70">
        <f t="shared" si="35"/>
        <v>0</v>
      </c>
      <c r="CB70">
        <f t="shared" si="36"/>
        <v>0</v>
      </c>
      <c r="CD70">
        <f t="shared" si="37"/>
        <v>0</v>
      </c>
      <c r="CF70">
        <f t="shared" si="38"/>
        <v>0</v>
      </c>
      <c r="CH70">
        <f t="shared" si="39"/>
        <v>0</v>
      </c>
      <c r="CJ70">
        <f t="shared" si="40"/>
        <v>0</v>
      </c>
      <c r="CL70">
        <f t="shared" si="41"/>
        <v>0</v>
      </c>
      <c r="CN70">
        <f t="shared" si="42"/>
        <v>0</v>
      </c>
      <c r="CP70">
        <f t="shared" si="43"/>
        <v>0</v>
      </c>
      <c r="CR70">
        <f t="shared" si="44"/>
        <v>0</v>
      </c>
      <c r="CT70">
        <f t="shared" si="45"/>
        <v>0</v>
      </c>
      <c r="CV70">
        <f t="shared" si="46"/>
        <v>0</v>
      </c>
      <c r="CX70">
        <f t="shared" si="47"/>
        <v>0</v>
      </c>
    </row>
    <row r="71" spans="2:102" ht="24.9" customHeight="1">
      <c r="B71" s="102" t="s">
        <v>189</v>
      </c>
      <c r="C71" s="103" t="str">
        <f>IF(ISBLANK('2 Spis zawodników - planowanych'!C54),"",'2 Spis zawodników - planowanych'!C54)</f>
        <v/>
      </c>
      <c r="D71" s="103" t="str">
        <f>IF('6 Obecność na treningu'!B50="","",'6 Obecność na treningu'!B50)</f>
        <v/>
      </c>
      <c r="E71" s="103" t="str">
        <f>IF('6 Obecność na treningu'!C50="","",'6 Obecność na treningu'!C50)</f>
        <v/>
      </c>
      <c r="F71" s="104" t="str">
        <f>IF('6 Obecność na treningu'!D50="","",'6 Obecność na treningu'!D50)</f>
        <v/>
      </c>
      <c r="G71" s="201" t="str">
        <f t="shared" si="24"/>
        <v/>
      </c>
      <c r="H71" s="646" t="s">
        <v>171</v>
      </c>
      <c r="I71" s="648"/>
      <c r="L71">
        <f>COUNTIF('6 Obecność na treningu'!G50:H50,("=T"))+COUNTIF('6 Obecność na treningu'!G50:H50,("=C"))+COUNTIF('6 Obecność na treningu'!G50:H50,("=K"))</f>
        <v>0</v>
      </c>
      <c r="N71">
        <f>COUNTIF('6 Obecność na treningu'!I50:J50,("=T"))+COUNTIF('6 Obecność na treningu'!I50:J50,("=C"))+COUNTIF('6 Obecność na treningu'!I50:J50,("=K"))</f>
        <v>0</v>
      </c>
      <c r="P71">
        <f>COUNTIF('6 Obecność na treningu'!K50:L50,("=T"))+COUNTIF('6 Obecność na treningu'!K50:L50,("=C"))+COUNTIF('6 Obecność na treningu'!K50:L50,("=K"))</f>
        <v>0</v>
      </c>
      <c r="R71">
        <f>COUNTIF('6 Obecność na treningu'!M50:N50,("=T"))+COUNTIF('6 Obecność na treningu'!M50:N50,("=C"))+COUNTIF('6 Obecność na treningu'!M50:N50,("=K"))</f>
        <v>0</v>
      </c>
      <c r="T71">
        <f>COUNTIF('6 Obecność na treningu'!O50:P50,("=T"))+COUNTIF('6 Obecność na treningu'!O50:P50,("=C"))+COUNTIF('6 Obecność na treningu'!O50:P50,("=K"))</f>
        <v>0</v>
      </c>
      <c r="V71">
        <f>COUNTIF('6 Obecność na treningu'!Q50:R50,("=T"))+COUNTIF('6 Obecność na treningu'!Q50:R50,("=C"))+COUNTIF('6 Obecność na treningu'!Q50:R50,("=K"))</f>
        <v>0</v>
      </c>
      <c r="X71">
        <f>COUNTIF('6 Obecność na treningu'!S50:T50,("=T"))+COUNTIF('6 Obecność na treningu'!S50:T50,("=C"))+COUNTIF('6 Obecność na treningu'!S50:T50,("=K"))</f>
        <v>0</v>
      </c>
      <c r="Z71">
        <f>COUNTIF('6 Obecność na treningu'!U50:V50,("=T"))+COUNTIF('6 Obecność na treningu'!U50:V50,("=C"))+COUNTIF('6 Obecność na treningu'!U50:V50,("=K"))</f>
        <v>0</v>
      </c>
      <c r="AB71">
        <f>COUNTIF('6 Obecność na treningu'!W50:X50,("=T"))+COUNTIF('6 Obecność na treningu'!W50:X50,("=C"))+COUNTIF('6 Obecność na treningu'!W50:X50,("=K"))</f>
        <v>0</v>
      </c>
      <c r="AD71">
        <f>COUNTIF('6 Obecność na treningu'!Y50:Z50,("=T"))+COUNTIF('6 Obecność na treningu'!Y50:Z50,("=C"))+COUNTIF('6 Obecność na treningu'!Y50:Z50,("=K"))</f>
        <v>0</v>
      </c>
      <c r="AF71">
        <f>COUNTIF('6 Obecność na treningu'!AA50:AB50,("=T"))+COUNTIF('6 Obecność na treningu'!AA50:AB50,("=C"))+COUNTIF('6 Obecność na treningu'!AA50:AB50,("=K"))</f>
        <v>0</v>
      </c>
      <c r="AH71">
        <f>COUNTIF('6 Obecność na treningu'!AC50:AD50,("=T"))+COUNTIF('6 Obecność na treningu'!AC50:AD50,("=C"))+COUNTIF('6 Obecność na treningu'!AC50:AD50,("=K"))</f>
        <v>0</v>
      </c>
      <c r="AJ71">
        <f>COUNTIF('6 Obecność na treningu'!AE50:AF50,("=T"))+COUNTIF('6 Obecność na treningu'!AE50:AF50,("=C"))+COUNTIF('6 Obecność na treningu'!AE50:AF50,("=K"))</f>
        <v>0</v>
      </c>
      <c r="AL71">
        <f>COUNTIF('6 Obecność na treningu'!AG50:AH50,("=T"))+COUNTIF('6 Obecność na treningu'!AG50:AH50,("=C"))+COUNTIF('6 Obecność na treningu'!AG50:AH50,("=K"))</f>
        <v>0</v>
      </c>
      <c r="AN71">
        <f>COUNTIF('6 Obecność na treningu'!AI50:AJ50,("=T"))+COUNTIF('6 Obecność na treningu'!AI50:AJ50,("=C"))+COUNTIF('6 Obecność na treningu'!AI50:AJ50,("=K"))</f>
        <v>0</v>
      </c>
      <c r="AP71">
        <f>COUNTIF('6 Obecność na treningu'!AK50:AL50,("=T"))+COUNTIF('6 Obecność na treningu'!AK50:AL50,("=C"))+COUNTIF('6 Obecność na treningu'!AK50:AL50,("=K"))</f>
        <v>0</v>
      </c>
      <c r="AR71">
        <f>COUNTIF('6 Obecność na treningu'!AM50:AN50,("=T"))+COUNTIF('6 Obecność na treningu'!AM50:AN50,("=C"))+COUNTIF('6 Obecność na treningu'!AM50:AN50,("=K"))</f>
        <v>0</v>
      </c>
      <c r="AT71">
        <f>COUNTIF('6 Obecność na treningu'!AO50:AP50,("=T"))+COUNTIF('6 Obecność na treningu'!AO50:AP50,("=C"))+COUNTIF('6 Obecność na treningu'!AO50:AP50,("=K"))</f>
        <v>0</v>
      </c>
      <c r="AV71">
        <f>COUNTIF('6 Obecność na treningu'!AQ50:AR50,("=T"))+COUNTIF('6 Obecność na treningu'!AQ50:AR50,("=C"))+COUNTIF('6 Obecność na treningu'!AQ50:AR50,("=K"))</f>
        <v>0</v>
      </c>
      <c r="AX71">
        <f>COUNTIF('6 Obecność na treningu'!AS50:AT50,("=T"))+COUNTIF('6 Obecność na treningu'!AS50:AT50,("=C"))+COUNTIF('6 Obecność na treningu'!AS50:AT50,("=K"))</f>
        <v>0</v>
      </c>
      <c r="AZ71">
        <f>COUNTIF('6 Obecność na treningu'!AU50:AV50,("=T"))+COUNTIF('6 Obecność na treningu'!AU50:AV50,("=C"))+COUNTIF('6 Obecność na treningu'!AU50:AV50,("=K"))</f>
        <v>0</v>
      </c>
      <c r="BB71">
        <f>COUNTIF('6 Obecność na treningu'!AW50:AX50,("=T"))+COUNTIF('6 Obecność na treningu'!AW50:AX50,("=C"))+COUNTIF('6 Obecność na treningu'!AW50:AX50,("=K"))</f>
        <v>0</v>
      </c>
      <c r="BD71">
        <f>COUNTIF('6 Obecność na treningu'!AY50:AZ50,("=T"))+COUNTIF('6 Obecność na treningu'!AY50:AZ50,("=C"))+COUNTIF('6 Obecność na treningu'!AY50:AZ50,("=K"))</f>
        <v>0</v>
      </c>
      <c r="BF71">
        <f t="shared" si="25"/>
        <v>0</v>
      </c>
      <c r="BH71">
        <f t="shared" si="26"/>
        <v>0</v>
      </c>
      <c r="BJ71">
        <f t="shared" si="27"/>
        <v>0</v>
      </c>
      <c r="BL71">
        <f t="shared" si="28"/>
        <v>0</v>
      </c>
      <c r="BN71">
        <f t="shared" si="29"/>
        <v>0</v>
      </c>
      <c r="BP71">
        <f t="shared" si="30"/>
        <v>0</v>
      </c>
      <c r="BR71">
        <f t="shared" si="31"/>
        <v>0</v>
      </c>
      <c r="BT71">
        <f t="shared" si="32"/>
        <v>0</v>
      </c>
      <c r="BV71">
        <f t="shared" si="33"/>
        <v>0</v>
      </c>
      <c r="BX71">
        <f t="shared" si="34"/>
        <v>0</v>
      </c>
      <c r="BZ71">
        <f t="shared" si="35"/>
        <v>0</v>
      </c>
      <c r="CB71">
        <f t="shared" si="36"/>
        <v>0</v>
      </c>
      <c r="CD71">
        <f t="shared" si="37"/>
        <v>0</v>
      </c>
      <c r="CF71">
        <f t="shared" si="38"/>
        <v>0</v>
      </c>
      <c r="CH71">
        <f t="shared" si="39"/>
        <v>0</v>
      </c>
      <c r="CJ71">
        <f t="shared" si="40"/>
        <v>0</v>
      </c>
      <c r="CL71">
        <f t="shared" si="41"/>
        <v>0</v>
      </c>
      <c r="CN71">
        <f t="shared" si="42"/>
        <v>0</v>
      </c>
      <c r="CP71">
        <f t="shared" si="43"/>
        <v>0</v>
      </c>
      <c r="CR71">
        <f t="shared" si="44"/>
        <v>0</v>
      </c>
      <c r="CT71">
        <f t="shared" si="45"/>
        <v>0</v>
      </c>
      <c r="CV71">
        <f t="shared" si="46"/>
        <v>0</v>
      </c>
      <c r="CX71">
        <f t="shared" si="47"/>
        <v>0</v>
      </c>
    </row>
    <row r="72" spans="2:102" ht="24.9" customHeight="1">
      <c r="B72" s="102" t="s">
        <v>190</v>
      </c>
      <c r="C72" s="103" t="str">
        <f>IF(ISBLANK('2 Spis zawodników - planowanych'!C55),"",'2 Spis zawodników - planowanych'!C55)</f>
        <v/>
      </c>
      <c r="D72" s="103" t="str">
        <f>IF('6 Obecność na treningu'!B51="","",'6 Obecność na treningu'!B51)</f>
        <v/>
      </c>
      <c r="E72" s="103" t="str">
        <f>IF('6 Obecność na treningu'!C51="","",'6 Obecność na treningu'!C51)</f>
        <v/>
      </c>
      <c r="F72" s="104" t="str">
        <f>IF('6 Obecność na treningu'!D51="","",'6 Obecność na treningu'!D51)</f>
        <v/>
      </c>
      <c r="G72" s="201" t="str">
        <f t="shared" si="24"/>
        <v/>
      </c>
      <c r="H72" s="646" t="s">
        <v>171</v>
      </c>
      <c r="I72" s="648"/>
      <c r="L72">
        <f>COUNTIF('6 Obecność na treningu'!G51:H51,("=T"))+COUNTIF('6 Obecność na treningu'!G51:H51,("=C"))+COUNTIF('6 Obecność na treningu'!G51:H51,("=K"))</f>
        <v>0</v>
      </c>
      <c r="N72">
        <f>COUNTIF('6 Obecność na treningu'!I51:J51,("=T"))+COUNTIF('6 Obecność na treningu'!I51:J51,("=C"))+COUNTIF('6 Obecność na treningu'!I51:J51,("=K"))</f>
        <v>0</v>
      </c>
      <c r="P72">
        <f>COUNTIF('6 Obecność na treningu'!K51:L51,("=T"))+COUNTIF('6 Obecność na treningu'!K51:L51,("=C"))+COUNTIF('6 Obecność na treningu'!K51:L51,("=K"))</f>
        <v>0</v>
      </c>
      <c r="R72">
        <f>COUNTIF('6 Obecność na treningu'!M51:N51,("=T"))+COUNTIF('6 Obecność na treningu'!M51:N51,("=C"))+COUNTIF('6 Obecność na treningu'!M51:N51,("=K"))</f>
        <v>0</v>
      </c>
      <c r="T72">
        <f>COUNTIF('6 Obecność na treningu'!O51:P51,("=T"))+COUNTIF('6 Obecność na treningu'!O51:P51,("=C"))+COUNTIF('6 Obecność na treningu'!O51:P51,("=K"))</f>
        <v>0</v>
      </c>
      <c r="V72">
        <f>COUNTIF('6 Obecność na treningu'!Q51:R51,("=T"))+COUNTIF('6 Obecność na treningu'!Q51:R51,("=C"))+COUNTIF('6 Obecność na treningu'!Q51:R51,("=K"))</f>
        <v>0</v>
      </c>
      <c r="X72">
        <f>COUNTIF('6 Obecność na treningu'!S51:T51,("=T"))+COUNTIF('6 Obecność na treningu'!S51:T51,("=C"))+COUNTIF('6 Obecność na treningu'!S51:T51,("=K"))</f>
        <v>0</v>
      </c>
      <c r="Z72">
        <f>COUNTIF('6 Obecność na treningu'!U51:V51,("=T"))+COUNTIF('6 Obecność na treningu'!U51:V51,("=C"))+COUNTIF('6 Obecność na treningu'!U51:V51,("=K"))</f>
        <v>0</v>
      </c>
      <c r="AB72">
        <f>COUNTIF('6 Obecność na treningu'!W51:X51,("=T"))+COUNTIF('6 Obecność na treningu'!W51:X51,("=C"))+COUNTIF('6 Obecność na treningu'!W51:X51,("=K"))</f>
        <v>0</v>
      </c>
      <c r="AD72">
        <f>COUNTIF('6 Obecność na treningu'!Y51:Z51,("=T"))+COUNTIF('6 Obecność na treningu'!Y51:Z51,("=C"))+COUNTIF('6 Obecność na treningu'!Y51:Z51,("=K"))</f>
        <v>0</v>
      </c>
      <c r="AF72">
        <f>COUNTIF('6 Obecność na treningu'!AA51:AB51,("=T"))+COUNTIF('6 Obecność na treningu'!AA51:AB51,("=C"))+COUNTIF('6 Obecność na treningu'!AA51:AB51,("=K"))</f>
        <v>0</v>
      </c>
      <c r="AH72">
        <f>COUNTIF('6 Obecność na treningu'!AC51:AD51,("=T"))+COUNTIF('6 Obecność na treningu'!AC51:AD51,("=C"))+COUNTIF('6 Obecność na treningu'!AC51:AD51,("=K"))</f>
        <v>0</v>
      </c>
      <c r="AJ72">
        <f>COUNTIF('6 Obecność na treningu'!AE51:AF51,("=T"))+COUNTIF('6 Obecność na treningu'!AE51:AF51,("=C"))+COUNTIF('6 Obecność na treningu'!AE51:AF51,("=K"))</f>
        <v>0</v>
      </c>
      <c r="AL72">
        <f>COUNTIF('6 Obecność na treningu'!AG51:AH51,("=T"))+COUNTIF('6 Obecność na treningu'!AG51:AH51,("=C"))+COUNTIF('6 Obecność na treningu'!AG51:AH51,("=K"))</f>
        <v>0</v>
      </c>
      <c r="AN72">
        <f>COUNTIF('6 Obecność na treningu'!AI51:AJ51,("=T"))+COUNTIF('6 Obecność na treningu'!AI51:AJ51,("=C"))+COUNTIF('6 Obecność na treningu'!AI51:AJ51,("=K"))</f>
        <v>0</v>
      </c>
      <c r="AP72">
        <f>COUNTIF('6 Obecność na treningu'!AK51:AL51,("=T"))+COUNTIF('6 Obecność na treningu'!AK51:AL51,("=C"))+COUNTIF('6 Obecność na treningu'!AK51:AL51,("=K"))</f>
        <v>0</v>
      </c>
      <c r="AR72">
        <f>COUNTIF('6 Obecność na treningu'!AM51:AN51,("=T"))+COUNTIF('6 Obecność na treningu'!AM51:AN51,("=C"))+COUNTIF('6 Obecność na treningu'!AM51:AN51,("=K"))</f>
        <v>0</v>
      </c>
      <c r="AT72">
        <f>COUNTIF('6 Obecność na treningu'!AO51:AP51,("=T"))+COUNTIF('6 Obecność na treningu'!AO51:AP51,("=C"))+COUNTIF('6 Obecność na treningu'!AO51:AP51,("=K"))</f>
        <v>0</v>
      </c>
      <c r="AV72">
        <f>COUNTIF('6 Obecność na treningu'!AQ51:AR51,("=T"))+COUNTIF('6 Obecność na treningu'!AQ51:AR51,("=C"))+COUNTIF('6 Obecność na treningu'!AQ51:AR51,("=K"))</f>
        <v>0</v>
      </c>
      <c r="AX72">
        <f>COUNTIF('6 Obecność na treningu'!AS51:AT51,("=T"))+COUNTIF('6 Obecność na treningu'!AS51:AT51,("=C"))+COUNTIF('6 Obecność na treningu'!AS51:AT51,("=K"))</f>
        <v>0</v>
      </c>
      <c r="AZ72">
        <f>COUNTIF('6 Obecność na treningu'!AU51:AV51,("=T"))+COUNTIF('6 Obecność na treningu'!AU51:AV51,("=C"))+COUNTIF('6 Obecność na treningu'!AU51:AV51,("=K"))</f>
        <v>0</v>
      </c>
      <c r="BB72">
        <f>COUNTIF('6 Obecność na treningu'!AW51:AX51,("=T"))+COUNTIF('6 Obecność na treningu'!AW51:AX51,("=C"))+COUNTIF('6 Obecność na treningu'!AW51:AX51,("=K"))</f>
        <v>0</v>
      </c>
      <c r="BD72">
        <f>COUNTIF('6 Obecność na treningu'!AY51:AZ51,("=T"))+COUNTIF('6 Obecność na treningu'!AY51:AZ51,("=C"))+COUNTIF('6 Obecność na treningu'!AY51:AZ51,("=K"))</f>
        <v>0</v>
      </c>
      <c r="BF72">
        <f t="shared" si="25"/>
        <v>0</v>
      </c>
      <c r="BH72">
        <f t="shared" si="26"/>
        <v>0</v>
      </c>
      <c r="BJ72">
        <f t="shared" si="27"/>
        <v>0</v>
      </c>
      <c r="BL72">
        <f t="shared" si="28"/>
        <v>0</v>
      </c>
      <c r="BN72">
        <f t="shared" si="29"/>
        <v>0</v>
      </c>
      <c r="BP72">
        <f t="shared" si="30"/>
        <v>0</v>
      </c>
      <c r="BR72">
        <f t="shared" si="31"/>
        <v>0</v>
      </c>
      <c r="BT72">
        <f t="shared" si="32"/>
        <v>0</v>
      </c>
      <c r="BV72">
        <f t="shared" si="33"/>
        <v>0</v>
      </c>
      <c r="BX72">
        <f t="shared" si="34"/>
        <v>0</v>
      </c>
      <c r="BZ72">
        <f t="shared" si="35"/>
        <v>0</v>
      </c>
      <c r="CB72">
        <f t="shared" si="36"/>
        <v>0</v>
      </c>
      <c r="CD72">
        <f t="shared" si="37"/>
        <v>0</v>
      </c>
      <c r="CF72">
        <f t="shared" si="38"/>
        <v>0</v>
      </c>
      <c r="CH72">
        <f t="shared" si="39"/>
        <v>0</v>
      </c>
      <c r="CJ72">
        <f t="shared" si="40"/>
        <v>0</v>
      </c>
      <c r="CL72">
        <f t="shared" si="41"/>
        <v>0</v>
      </c>
      <c r="CN72">
        <f t="shared" si="42"/>
        <v>0</v>
      </c>
      <c r="CP72">
        <f t="shared" si="43"/>
        <v>0</v>
      </c>
      <c r="CR72">
        <f t="shared" si="44"/>
        <v>0</v>
      </c>
      <c r="CT72">
        <f t="shared" si="45"/>
        <v>0</v>
      </c>
      <c r="CV72">
        <f t="shared" si="46"/>
        <v>0</v>
      </c>
      <c r="CX72">
        <f t="shared" si="47"/>
        <v>0</v>
      </c>
    </row>
    <row r="73" spans="2:102" ht="24.9" customHeight="1">
      <c r="B73" s="102" t="s">
        <v>191</v>
      </c>
      <c r="C73" s="103" t="str">
        <f>IF(ISBLANK('2 Spis zawodników - planowanych'!C56),"",'2 Spis zawodników - planowanych'!C56)</f>
        <v/>
      </c>
      <c r="D73" s="103" t="str">
        <f>IF('6 Obecność na treningu'!B52="","",'6 Obecność na treningu'!B52)</f>
        <v/>
      </c>
      <c r="E73" s="103" t="str">
        <f>IF('6 Obecność na treningu'!C52="","",'6 Obecność na treningu'!C52)</f>
        <v/>
      </c>
      <c r="F73" s="104" t="str">
        <f>IF('6 Obecność na treningu'!D52="","",'6 Obecność na treningu'!D52)</f>
        <v/>
      </c>
      <c r="G73" s="201" t="str">
        <f t="shared" si="24"/>
        <v/>
      </c>
      <c r="H73" s="646" t="s">
        <v>171</v>
      </c>
      <c r="I73" s="648"/>
      <c r="L73">
        <f>COUNTIF('6 Obecność na treningu'!G52:H52,("=T"))+COUNTIF('6 Obecność na treningu'!G52:H52,("=C"))+COUNTIF('6 Obecność na treningu'!G52:H52,("=K"))</f>
        <v>0</v>
      </c>
      <c r="N73">
        <f>COUNTIF('6 Obecność na treningu'!I52:J52,("=T"))+COUNTIF('6 Obecność na treningu'!I52:J52,("=C"))+COUNTIF('6 Obecność na treningu'!I52:J52,("=K"))</f>
        <v>0</v>
      </c>
      <c r="P73">
        <f>COUNTIF('6 Obecność na treningu'!K52:L52,("=T"))+COUNTIF('6 Obecność na treningu'!K52:L52,("=C"))+COUNTIF('6 Obecność na treningu'!K52:L52,("=K"))</f>
        <v>0</v>
      </c>
      <c r="R73">
        <f>COUNTIF('6 Obecność na treningu'!M52:N52,("=T"))+COUNTIF('6 Obecność na treningu'!M52:N52,("=C"))+COUNTIF('6 Obecność na treningu'!M52:N52,("=K"))</f>
        <v>0</v>
      </c>
      <c r="T73">
        <f>COUNTIF('6 Obecność na treningu'!O52:P52,("=T"))+COUNTIF('6 Obecność na treningu'!O52:P52,("=C"))+COUNTIF('6 Obecność na treningu'!O52:P52,("=K"))</f>
        <v>0</v>
      </c>
      <c r="V73">
        <f>COUNTIF('6 Obecność na treningu'!Q52:R52,("=T"))+COUNTIF('6 Obecność na treningu'!Q52:R52,("=C"))+COUNTIF('6 Obecność na treningu'!Q52:R52,("=K"))</f>
        <v>0</v>
      </c>
      <c r="X73">
        <f>COUNTIF('6 Obecność na treningu'!S52:T52,("=T"))+COUNTIF('6 Obecność na treningu'!S52:T52,("=C"))+COUNTIF('6 Obecność na treningu'!S52:T52,("=K"))</f>
        <v>0</v>
      </c>
      <c r="Z73">
        <f>COUNTIF('6 Obecność na treningu'!U52:V52,("=T"))+COUNTIF('6 Obecność na treningu'!U52:V52,("=C"))+COUNTIF('6 Obecność na treningu'!U52:V52,("=K"))</f>
        <v>0</v>
      </c>
      <c r="AB73">
        <f>COUNTIF('6 Obecność na treningu'!W52:X52,("=T"))+COUNTIF('6 Obecność na treningu'!W52:X52,("=C"))+COUNTIF('6 Obecność na treningu'!W52:X52,("=K"))</f>
        <v>0</v>
      </c>
      <c r="AD73">
        <f>COUNTIF('6 Obecność na treningu'!Y52:Z52,("=T"))+COUNTIF('6 Obecność na treningu'!Y52:Z52,("=C"))+COUNTIF('6 Obecność na treningu'!Y52:Z52,("=K"))</f>
        <v>0</v>
      </c>
      <c r="AF73">
        <f>COUNTIF('6 Obecność na treningu'!AA52:AB52,("=T"))+COUNTIF('6 Obecność na treningu'!AA52:AB52,("=C"))+COUNTIF('6 Obecność na treningu'!AA52:AB52,("=K"))</f>
        <v>0</v>
      </c>
      <c r="AH73">
        <f>COUNTIF('6 Obecność na treningu'!AC52:AD52,("=T"))+COUNTIF('6 Obecność na treningu'!AC52:AD52,("=C"))+COUNTIF('6 Obecność na treningu'!AC52:AD52,("=K"))</f>
        <v>0</v>
      </c>
      <c r="AJ73">
        <f>COUNTIF('6 Obecność na treningu'!AE52:AF52,("=T"))+COUNTIF('6 Obecność na treningu'!AE52:AF52,("=C"))+COUNTIF('6 Obecność na treningu'!AE52:AF52,("=K"))</f>
        <v>0</v>
      </c>
      <c r="AL73">
        <f>COUNTIF('6 Obecność na treningu'!AG52:AH52,("=T"))+COUNTIF('6 Obecność na treningu'!AG52:AH52,("=C"))+COUNTIF('6 Obecność na treningu'!AG52:AH52,("=K"))</f>
        <v>0</v>
      </c>
      <c r="AN73">
        <f>COUNTIF('6 Obecność na treningu'!AI52:AJ52,("=T"))+COUNTIF('6 Obecność na treningu'!AI52:AJ52,("=C"))+COUNTIF('6 Obecność na treningu'!AI52:AJ52,("=K"))</f>
        <v>0</v>
      </c>
      <c r="AP73">
        <f>COUNTIF('6 Obecność na treningu'!AK52:AL52,("=T"))+COUNTIF('6 Obecność na treningu'!AK52:AL52,("=C"))+COUNTIF('6 Obecność na treningu'!AK52:AL52,("=K"))</f>
        <v>0</v>
      </c>
      <c r="AR73">
        <f>COUNTIF('6 Obecność na treningu'!AM52:AN52,("=T"))+COUNTIF('6 Obecność na treningu'!AM52:AN52,("=C"))+COUNTIF('6 Obecność na treningu'!AM52:AN52,("=K"))</f>
        <v>0</v>
      </c>
      <c r="AT73">
        <f>COUNTIF('6 Obecność na treningu'!AO52:AP52,("=T"))+COUNTIF('6 Obecność na treningu'!AO52:AP52,("=C"))+COUNTIF('6 Obecność na treningu'!AO52:AP52,("=K"))</f>
        <v>0</v>
      </c>
      <c r="AV73">
        <f>COUNTIF('6 Obecność na treningu'!AQ52:AR52,("=T"))+COUNTIF('6 Obecność na treningu'!AQ52:AR52,("=C"))+COUNTIF('6 Obecność na treningu'!AQ52:AR52,("=K"))</f>
        <v>0</v>
      </c>
      <c r="AX73">
        <f>COUNTIF('6 Obecność na treningu'!AS52:AT52,("=T"))+COUNTIF('6 Obecność na treningu'!AS52:AT52,("=C"))+COUNTIF('6 Obecność na treningu'!AS52:AT52,("=K"))</f>
        <v>0</v>
      </c>
      <c r="AZ73">
        <f>COUNTIF('6 Obecność na treningu'!AU52:AV52,("=T"))+COUNTIF('6 Obecność na treningu'!AU52:AV52,("=C"))+COUNTIF('6 Obecność na treningu'!AU52:AV52,("=K"))</f>
        <v>0</v>
      </c>
      <c r="BB73">
        <f>COUNTIF('6 Obecność na treningu'!AW52:AX52,("=T"))+COUNTIF('6 Obecność na treningu'!AW52:AX52,("=C"))+COUNTIF('6 Obecność na treningu'!AW52:AX52,("=K"))</f>
        <v>0</v>
      </c>
      <c r="BD73">
        <f>COUNTIF('6 Obecność na treningu'!AY52:AZ52,("=T"))+COUNTIF('6 Obecność na treningu'!AY52:AZ52,("=C"))+COUNTIF('6 Obecność na treningu'!AY52:AZ52,("=K"))</f>
        <v>0</v>
      </c>
      <c r="BF73">
        <f t="shared" si="25"/>
        <v>0</v>
      </c>
      <c r="BH73">
        <f t="shared" si="26"/>
        <v>0</v>
      </c>
      <c r="BJ73">
        <f t="shared" si="27"/>
        <v>0</v>
      </c>
      <c r="BL73">
        <f t="shared" si="28"/>
        <v>0</v>
      </c>
      <c r="BN73">
        <f t="shared" si="29"/>
        <v>0</v>
      </c>
      <c r="BP73">
        <f t="shared" si="30"/>
        <v>0</v>
      </c>
      <c r="BR73">
        <f t="shared" si="31"/>
        <v>0</v>
      </c>
      <c r="BT73">
        <f t="shared" si="32"/>
        <v>0</v>
      </c>
      <c r="BV73">
        <f t="shared" si="33"/>
        <v>0</v>
      </c>
      <c r="BX73">
        <f t="shared" si="34"/>
        <v>0</v>
      </c>
      <c r="BZ73">
        <f t="shared" si="35"/>
        <v>0</v>
      </c>
      <c r="CB73">
        <f t="shared" si="36"/>
        <v>0</v>
      </c>
      <c r="CD73">
        <f t="shared" si="37"/>
        <v>0</v>
      </c>
      <c r="CF73">
        <f t="shared" si="38"/>
        <v>0</v>
      </c>
      <c r="CH73">
        <f t="shared" si="39"/>
        <v>0</v>
      </c>
      <c r="CJ73">
        <f t="shared" si="40"/>
        <v>0</v>
      </c>
      <c r="CL73">
        <f t="shared" si="41"/>
        <v>0</v>
      </c>
      <c r="CN73">
        <f t="shared" si="42"/>
        <v>0</v>
      </c>
      <c r="CP73">
        <f t="shared" si="43"/>
        <v>0</v>
      </c>
      <c r="CR73">
        <f t="shared" si="44"/>
        <v>0</v>
      </c>
      <c r="CT73">
        <f t="shared" si="45"/>
        <v>0</v>
      </c>
      <c r="CV73">
        <f t="shared" si="46"/>
        <v>0</v>
      </c>
      <c r="CX73">
        <f t="shared" si="47"/>
        <v>0</v>
      </c>
    </row>
    <row r="74" spans="2:102" ht="24.9" customHeight="1">
      <c r="B74" s="102" t="s">
        <v>192</v>
      </c>
      <c r="C74" s="103" t="str">
        <f>IF(ISBLANK('2 Spis zawodników - planowanych'!C57),"",'2 Spis zawodników - planowanych'!C57)</f>
        <v/>
      </c>
      <c r="D74" s="103" t="str">
        <f>IF('6 Obecność na treningu'!B53="","",'6 Obecność na treningu'!B53)</f>
        <v/>
      </c>
      <c r="E74" s="103" t="str">
        <f>IF('6 Obecność na treningu'!C53="","",'6 Obecność na treningu'!C53)</f>
        <v/>
      </c>
      <c r="F74" s="104" t="str">
        <f>IF('6 Obecność na treningu'!D53="","",'6 Obecność na treningu'!D53)</f>
        <v/>
      </c>
      <c r="G74" s="201" t="str">
        <f t="shared" si="24"/>
        <v/>
      </c>
      <c r="H74" s="646" t="s">
        <v>171</v>
      </c>
      <c r="I74" s="648"/>
      <c r="L74">
        <f>COUNTIF('6 Obecność na treningu'!G53:H53,("=T"))+COUNTIF('6 Obecność na treningu'!G53:H53,("=C"))+COUNTIF('6 Obecność na treningu'!G53:H53,("=K"))</f>
        <v>0</v>
      </c>
      <c r="N74">
        <f>COUNTIF('6 Obecność na treningu'!I53:J53,("=T"))+COUNTIF('6 Obecność na treningu'!I53:J53,("=C"))+COUNTIF('6 Obecność na treningu'!I53:J53,("=K"))</f>
        <v>0</v>
      </c>
      <c r="P74">
        <f>COUNTIF('6 Obecność na treningu'!K53:L53,("=T"))+COUNTIF('6 Obecność na treningu'!K53:L53,("=C"))+COUNTIF('6 Obecność na treningu'!K53:L53,("=K"))</f>
        <v>0</v>
      </c>
      <c r="R74">
        <f>COUNTIF('6 Obecność na treningu'!M53:N53,("=T"))+COUNTIF('6 Obecność na treningu'!M53:N53,("=C"))+COUNTIF('6 Obecność na treningu'!M53:N53,("=K"))</f>
        <v>0</v>
      </c>
      <c r="T74">
        <f>COUNTIF('6 Obecność na treningu'!O53:P53,("=T"))+COUNTIF('6 Obecność na treningu'!O53:P53,("=C"))+COUNTIF('6 Obecność na treningu'!O53:P53,("=K"))</f>
        <v>0</v>
      </c>
      <c r="V74">
        <f>COUNTIF('6 Obecność na treningu'!Q53:R53,("=T"))+COUNTIF('6 Obecność na treningu'!Q53:R53,("=C"))+COUNTIF('6 Obecność na treningu'!Q53:R53,("=K"))</f>
        <v>0</v>
      </c>
      <c r="X74">
        <f>COUNTIF('6 Obecność na treningu'!S53:T53,("=T"))+COUNTIF('6 Obecność na treningu'!S53:T53,("=C"))+COUNTIF('6 Obecność na treningu'!S53:T53,("=K"))</f>
        <v>0</v>
      </c>
      <c r="Z74">
        <f>COUNTIF('6 Obecność na treningu'!U53:V53,("=T"))+COUNTIF('6 Obecność na treningu'!U53:V53,("=C"))+COUNTIF('6 Obecność na treningu'!U53:V53,("=K"))</f>
        <v>0</v>
      </c>
      <c r="AB74">
        <f>COUNTIF('6 Obecność na treningu'!W53:X53,("=T"))+COUNTIF('6 Obecność na treningu'!W53:X53,("=C"))+COUNTIF('6 Obecność na treningu'!W53:X53,("=K"))</f>
        <v>0</v>
      </c>
      <c r="AD74">
        <f>COUNTIF('6 Obecność na treningu'!Y53:Z53,("=T"))+COUNTIF('6 Obecność na treningu'!Y53:Z53,("=C"))+COUNTIF('6 Obecność na treningu'!Y53:Z53,("=K"))</f>
        <v>0</v>
      </c>
      <c r="AF74">
        <f>COUNTIF('6 Obecność na treningu'!AA53:AB53,("=T"))+COUNTIF('6 Obecność na treningu'!AA53:AB53,("=C"))+COUNTIF('6 Obecność na treningu'!AA53:AB53,("=K"))</f>
        <v>0</v>
      </c>
      <c r="AH74">
        <f>COUNTIF('6 Obecność na treningu'!AC53:AD53,("=T"))+COUNTIF('6 Obecność na treningu'!AC53:AD53,("=C"))+COUNTIF('6 Obecność na treningu'!AC53:AD53,("=K"))</f>
        <v>0</v>
      </c>
      <c r="AJ74">
        <f>COUNTIF('6 Obecność na treningu'!AE53:AF53,("=T"))+COUNTIF('6 Obecność na treningu'!AE53:AF53,("=C"))+COUNTIF('6 Obecność na treningu'!AE53:AF53,("=K"))</f>
        <v>0</v>
      </c>
      <c r="AL74">
        <f>COUNTIF('6 Obecność na treningu'!AG53:AH53,("=T"))+COUNTIF('6 Obecność na treningu'!AG53:AH53,("=C"))+COUNTIF('6 Obecność na treningu'!AG53:AH53,("=K"))</f>
        <v>0</v>
      </c>
      <c r="AN74">
        <f>COUNTIF('6 Obecność na treningu'!AI53:AJ53,("=T"))+COUNTIF('6 Obecność na treningu'!AI53:AJ53,("=C"))+COUNTIF('6 Obecność na treningu'!AI53:AJ53,("=K"))</f>
        <v>0</v>
      </c>
      <c r="AP74">
        <f>COUNTIF('6 Obecność na treningu'!AK53:AL53,("=T"))+COUNTIF('6 Obecność na treningu'!AK53:AL53,("=C"))+COUNTIF('6 Obecność na treningu'!AK53:AL53,("=K"))</f>
        <v>0</v>
      </c>
      <c r="AR74">
        <f>COUNTIF('6 Obecność na treningu'!AM53:AN53,("=T"))+COUNTIF('6 Obecność na treningu'!AM53:AN53,("=C"))+COUNTIF('6 Obecność na treningu'!AM53:AN53,("=K"))</f>
        <v>0</v>
      </c>
      <c r="AT74">
        <f>COUNTIF('6 Obecność na treningu'!AO53:AP53,("=T"))+COUNTIF('6 Obecność na treningu'!AO53:AP53,("=C"))+COUNTIF('6 Obecność na treningu'!AO53:AP53,("=K"))</f>
        <v>0</v>
      </c>
      <c r="AV74">
        <f>COUNTIF('6 Obecność na treningu'!AQ53:AR53,("=T"))+COUNTIF('6 Obecność na treningu'!AQ53:AR53,("=C"))+COUNTIF('6 Obecność na treningu'!AQ53:AR53,("=K"))</f>
        <v>0</v>
      </c>
      <c r="AX74">
        <f>COUNTIF('6 Obecność na treningu'!AS53:AT53,("=T"))+COUNTIF('6 Obecność na treningu'!AS53:AT53,("=C"))+COUNTIF('6 Obecność na treningu'!AS53:AT53,("=K"))</f>
        <v>0</v>
      </c>
      <c r="AZ74">
        <f>COUNTIF('6 Obecność na treningu'!AU53:AV53,("=T"))+COUNTIF('6 Obecność na treningu'!AU53:AV53,("=C"))+COUNTIF('6 Obecność na treningu'!AU53:AV53,("=K"))</f>
        <v>0</v>
      </c>
      <c r="BB74">
        <f>COUNTIF('6 Obecność na treningu'!AW53:AX53,("=T"))+COUNTIF('6 Obecność na treningu'!AW53:AX53,("=C"))+COUNTIF('6 Obecność na treningu'!AW53:AX53,("=K"))</f>
        <v>0</v>
      </c>
      <c r="BD74">
        <f>COUNTIF('6 Obecność na treningu'!AY53:AZ53,("=T"))+COUNTIF('6 Obecność na treningu'!AY53:AZ53,("=C"))+COUNTIF('6 Obecność na treningu'!AY53:AZ53,("=K"))</f>
        <v>0</v>
      </c>
      <c r="BF74">
        <f t="shared" si="25"/>
        <v>0</v>
      </c>
      <c r="BH74">
        <f t="shared" si="26"/>
        <v>0</v>
      </c>
      <c r="BJ74">
        <f t="shared" si="27"/>
        <v>0</v>
      </c>
      <c r="BL74">
        <f t="shared" si="28"/>
        <v>0</v>
      </c>
      <c r="BN74">
        <f t="shared" si="29"/>
        <v>0</v>
      </c>
      <c r="BP74">
        <f t="shared" si="30"/>
        <v>0</v>
      </c>
      <c r="BR74">
        <f t="shared" si="31"/>
        <v>0</v>
      </c>
      <c r="BT74">
        <f t="shared" si="32"/>
        <v>0</v>
      </c>
      <c r="BV74">
        <f t="shared" si="33"/>
        <v>0</v>
      </c>
      <c r="BX74">
        <f t="shared" si="34"/>
        <v>0</v>
      </c>
      <c r="BZ74">
        <f t="shared" si="35"/>
        <v>0</v>
      </c>
      <c r="CB74">
        <f t="shared" si="36"/>
        <v>0</v>
      </c>
      <c r="CD74">
        <f t="shared" si="37"/>
        <v>0</v>
      </c>
      <c r="CF74">
        <f t="shared" si="38"/>
        <v>0</v>
      </c>
      <c r="CH74">
        <f t="shared" si="39"/>
        <v>0</v>
      </c>
      <c r="CJ74">
        <f t="shared" si="40"/>
        <v>0</v>
      </c>
      <c r="CL74">
        <f t="shared" si="41"/>
        <v>0</v>
      </c>
      <c r="CN74">
        <f t="shared" si="42"/>
        <v>0</v>
      </c>
      <c r="CP74">
        <f t="shared" si="43"/>
        <v>0</v>
      </c>
      <c r="CR74">
        <f t="shared" si="44"/>
        <v>0</v>
      </c>
      <c r="CT74">
        <f t="shared" si="45"/>
        <v>0</v>
      </c>
      <c r="CV74">
        <f t="shared" si="46"/>
        <v>0</v>
      </c>
      <c r="CX74">
        <f t="shared" si="47"/>
        <v>0</v>
      </c>
    </row>
    <row r="75" spans="2:102" ht="24.9" customHeight="1">
      <c r="B75" s="102" t="s">
        <v>193</v>
      </c>
      <c r="C75" s="103" t="str">
        <f>IF(ISBLANK('2 Spis zawodników - planowanych'!C58),"",'2 Spis zawodników - planowanych'!C58)</f>
        <v/>
      </c>
      <c r="D75" s="103" t="str">
        <f>IF('6 Obecność na treningu'!B54="","",'6 Obecność na treningu'!B54)</f>
        <v/>
      </c>
      <c r="E75" s="103" t="str">
        <f>IF('6 Obecność na treningu'!C54="","",'6 Obecność na treningu'!C54)</f>
        <v/>
      </c>
      <c r="F75" s="104" t="str">
        <f>IF('6 Obecność na treningu'!D54="","",'6 Obecność na treningu'!D54)</f>
        <v/>
      </c>
      <c r="G75" s="201" t="str">
        <f t="shared" si="24"/>
        <v/>
      </c>
      <c r="H75" s="646" t="s">
        <v>171</v>
      </c>
      <c r="I75" s="648"/>
      <c r="L75">
        <f>COUNTIF('6 Obecność na treningu'!G54:H54,("=T"))+COUNTIF('6 Obecność na treningu'!G54:H54,("=C"))+COUNTIF('6 Obecność na treningu'!G54:H54,("=K"))</f>
        <v>0</v>
      </c>
      <c r="N75">
        <f>COUNTIF('6 Obecność na treningu'!I54:J54,("=T"))+COUNTIF('6 Obecność na treningu'!I54:J54,("=C"))+COUNTIF('6 Obecność na treningu'!I54:J54,("=K"))</f>
        <v>0</v>
      </c>
      <c r="P75">
        <f>COUNTIF('6 Obecność na treningu'!K54:L54,("=T"))+COUNTIF('6 Obecność na treningu'!K54:L54,("=C"))+COUNTIF('6 Obecność na treningu'!K54:L54,("=K"))</f>
        <v>0</v>
      </c>
      <c r="R75">
        <f>COUNTIF('6 Obecność na treningu'!M54:N54,("=T"))+COUNTIF('6 Obecność na treningu'!M54:N54,("=C"))+COUNTIF('6 Obecność na treningu'!M54:N54,("=K"))</f>
        <v>0</v>
      </c>
      <c r="T75">
        <f>COUNTIF('6 Obecność na treningu'!O54:P54,("=T"))+COUNTIF('6 Obecność na treningu'!O54:P54,("=C"))+COUNTIF('6 Obecność na treningu'!O54:P54,("=K"))</f>
        <v>0</v>
      </c>
      <c r="V75">
        <f>COUNTIF('6 Obecność na treningu'!Q54:R54,("=T"))+COUNTIF('6 Obecność na treningu'!Q54:R54,("=C"))+COUNTIF('6 Obecność na treningu'!Q54:R54,("=K"))</f>
        <v>0</v>
      </c>
      <c r="X75">
        <f>COUNTIF('6 Obecność na treningu'!S54:T54,("=T"))+COUNTIF('6 Obecność na treningu'!S54:T54,("=C"))+COUNTIF('6 Obecność na treningu'!S54:T54,("=K"))</f>
        <v>0</v>
      </c>
      <c r="Z75">
        <f>COUNTIF('6 Obecność na treningu'!U54:V54,("=T"))+COUNTIF('6 Obecność na treningu'!U54:V54,("=C"))+COUNTIF('6 Obecność na treningu'!U54:V54,("=K"))</f>
        <v>0</v>
      </c>
      <c r="AB75">
        <f>COUNTIF('6 Obecność na treningu'!W54:X54,("=T"))+COUNTIF('6 Obecność na treningu'!W54:X54,("=C"))+COUNTIF('6 Obecność na treningu'!W54:X54,("=K"))</f>
        <v>0</v>
      </c>
      <c r="AD75">
        <f>COUNTIF('6 Obecność na treningu'!Y54:Z54,("=T"))+COUNTIF('6 Obecność na treningu'!Y54:Z54,("=C"))+COUNTIF('6 Obecność na treningu'!Y54:Z54,("=K"))</f>
        <v>0</v>
      </c>
      <c r="AF75">
        <f>COUNTIF('6 Obecność na treningu'!AA54:AB54,("=T"))+COUNTIF('6 Obecność na treningu'!AA54:AB54,("=C"))+COUNTIF('6 Obecność na treningu'!AA54:AB54,("=K"))</f>
        <v>0</v>
      </c>
      <c r="AH75">
        <f>COUNTIF('6 Obecność na treningu'!AC54:AD54,("=T"))+COUNTIF('6 Obecność na treningu'!AC54:AD54,("=C"))+COUNTIF('6 Obecność na treningu'!AC54:AD54,("=K"))</f>
        <v>0</v>
      </c>
      <c r="AJ75">
        <f>COUNTIF('6 Obecność na treningu'!AE54:AF54,("=T"))+COUNTIF('6 Obecność na treningu'!AE54:AF54,("=C"))+COUNTIF('6 Obecność na treningu'!AE54:AF54,("=K"))</f>
        <v>0</v>
      </c>
      <c r="AL75">
        <f>COUNTIF('6 Obecność na treningu'!AG54:AH54,("=T"))+COUNTIF('6 Obecność na treningu'!AG54:AH54,("=C"))+COUNTIF('6 Obecność na treningu'!AG54:AH54,("=K"))</f>
        <v>0</v>
      </c>
      <c r="AN75">
        <f>COUNTIF('6 Obecność na treningu'!AI54:AJ54,("=T"))+COUNTIF('6 Obecność na treningu'!AI54:AJ54,("=C"))+COUNTIF('6 Obecność na treningu'!AI54:AJ54,("=K"))</f>
        <v>0</v>
      </c>
      <c r="AP75">
        <f>COUNTIF('6 Obecność na treningu'!AK54:AL54,("=T"))+COUNTIF('6 Obecność na treningu'!AK54:AL54,("=C"))+COUNTIF('6 Obecność na treningu'!AK54:AL54,("=K"))</f>
        <v>0</v>
      </c>
      <c r="AR75">
        <f>COUNTIF('6 Obecność na treningu'!AM54:AN54,("=T"))+COUNTIF('6 Obecność na treningu'!AM54:AN54,("=C"))+COUNTIF('6 Obecność na treningu'!AM54:AN54,("=K"))</f>
        <v>0</v>
      </c>
      <c r="AT75">
        <f>COUNTIF('6 Obecność na treningu'!AO54:AP54,("=T"))+COUNTIF('6 Obecność na treningu'!AO54:AP54,("=C"))+COUNTIF('6 Obecność na treningu'!AO54:AP54,("=K"))</f>
        <v>0</v>
      </c>
      <c r="AV75">
        <f>COUNTIF('6 Obecność na treningu'!AQ54:AR54,("=T"))+COUNTIF('6 Obecność na treningu'!AQ54:AR54,("=C"))+COUNTIF('6 Obecność na treningu'!AQ54:AR54,("=K"))</f>
        <v>0</v>
      </c>
      <c r="AX75">
        <f>COUNTIF('6 Obecność na treningu'!AS54:AT54,("=T"))+COUNTIF('6 Obecność na treningu'!AS54:AT54,("=C"))+COUNTIF('6 Obecność na treningu'!AS54:AT54,("=K"))</f>
        <v>0</v>
      </c>
      <c r="AZ75">
        <f>COUNTIF('6 Obecność na treningu'!AU54:AV54,("=T"))+COUNTIF('6 Obecność na treningu'!AU54:AV54,("=C"))+COUNTIF('6 Obecność na treningu'!AU54:AV54,("=K"))</f>
        <v>0</v>
      </c>
      <c r="BB75">
        <f>COUNTIF('6 Obecność na treningu'!AW54:AX54,("=T"))+COUNTIF('6 Obecność na treningu'!AW54:AX54,("=C"))+COUNTIF('6 Obecność na treningu'!AW54:AX54,("=K"))</f>
        <v>0</v>
      </c>
      <c r="BD75">
        <f>COUNTIF('6 Obecność na treningu'!AY54:AZ54,("=T"))+COUNTIF('6 Obecność na treningu'!AY54:AZ54,("=C"))+COUNTIF('6 Obecność na treningu'!AY54:AZ54,("=K"))</f>
        <v>0</v>
      </c>
      <c r="BF75">
        <f t="shared" si="25"/>
        <v>0</v>
      </c>
      <c r="BH75">
        <f t="shared" si="26"/>
        <v>0</v>
      </c>
      <c r="BJ75">
        <f t="shared" si="27"/>
        <v>0</v>
      </c>
      <c r="BL75">
        <f t="shared" si="28"/>
        <v>0</v>
      </c>
      <c r="BN75">
        <f t="shared" si="29"/>
        <v>0</v>
      </c>
      <c r="BP75">
        <f t="shared" si="30"/>
        <v>0</v>
      </c>
      <c r="BR75">
        <f t="shared" si="31"/>
        <v>0</v>
      </c>
      <c r="BT75">
        <f t="shared" si="32"/>
        <v>0</v>
      </c>
      <c r="BV75">
        <f t="shared" si="33"/>
        <v>0</v>
      </c>
      <c r="BX75">
        <f t="shared" si="34"/>
        <v>0</v>
      </c>
      <c r="BZ75">
        <f t="shared" si="35"/>
        <v>0</v>
      </c>
      <c r="CB75">
        <f t="shared" si="36"/>
        <v>0</v>
      </c>
      <c r="CD75">
        <f t="shared" si="37"/>
        <v>0</v>
      </c>
      <c r="CF75">
        <f t="shared" si="38"/>
        <v>0</v>
      </c>
      <c r="CH75">
        <f t="shared" si="39"/>
        <v>0</v>
      </c>
      <c r="CJ75">
        <f t="shared" si="40"/>
        <v>0</v>
      </c>
      <c r="CL75">
        <f t="shared" si="41"/>
        <v>0</v>
      </c>
      <c r="CN75">
        <f t="shared" si="42"/>
        <v>0</v>
      </c>
      <c r="CP75">
        <f t="shared" si="43"/>
        <v>0</v>
      </c>
      <c r="CR75">
        <f t="shared" si="44"/>
        <v>0</v>
      </c>
      <c r="CT75">
        <f t="shared" si="45"/>
        <v>0</v>
      </c>
      <c r="CV75">
        <f t="shared" si="46"/>
        <v>0</v>
      </c>
      <c r="CX75">
        <f t="shared" si="47"/>
        <v>0</v>
      </c>
    </row>
    <row r="76" spans="2:102" ht="24.9" customHeight="1">
      <c r="B76" s="102" t="s">
        <v>194</v>
      </c>
      <c r="C76" s="103" t="str">
        <f>IF(ISBLANK('2 Spis zawodników - planowanych'!C59),"",'2 Spis zawodników - planowanych'!C59)</f>
        <v/>
      </c>
      <c r="D76" s="103" t="str">
        <f>IF('6 Obecność na treningu'!B55="","",'6 Obecność na treningu'!B55)</f>
        <v/>
      </c>
      <c r="E76" s="103" t="str">
        <f>IF('6 Obecność na treningu'!C55="","",'6 Obecność na treningu'!C55)</f>
        <v/>
      </c>
      <c r="F76" s="104" t="str">
        <f>IF('6 Obecność na treningu'!D55="","",'6 Obecność na treningu'!D55)</f>
        <v/>
      </c>
      <c r="G76" s="201" t="str">
        <f t="shared" si="24"/>
        <v/>
      </c>
      <c r="H76" s="646" t="s">
        <v>171</v>
      </c>
      <c r="I76" s="648"/>
      <c r="L76">
        <f>COUNTIF('6 Obecność na treningu'!G55:H55,("=T"))+COUNTIF('6 Obecność na treningu'!G55:H55,("=C"))+COUNTIF('6 Obecność na treningu'!G55:H55,("=K"))</f>
        <v>0</v>
      </c>
      <c r="N76">
        <f>COUNTIF('6 Obecność na treningu'!I55:J55,("=T"))+COUNTIF('6 Obecność na treningu'!I55:J55,("=C"))+COUNTIF('6 Obecność na treningu'!I55:J55,("=K"))</f>
        <v>0</v>
      </c>
      <c r="P76">
        <f>COUNTIF('6 Obecność na treningu'!K55:L55,("=T"))+COUNTIF('6 Obecność na treningu'!K55:L55,("=C"))+COUNTIF('6 Obecność na treningu'!K55:L55,("=K"))</f>
        <v>0</v>
      </c>
      <c r="R76">
        <f>COUNTIF('6 Obecność na treningu'!M55:N55,("=T"))+COUNTIF('6 Obecność na treningu'!M55:N55,("=C"))+COUNTIF('6 Obecność na treningu'!M55:N55,("=K"))</f>
        <v>0</v>
      </c>
      <c r="T76">
        <f>COUNTIF('6 Obecność na treningu'!O55:P55,("=T"))+COUNTIF('6 Obecność na treningu'!O55:P55,("=C"))+COUNTIF('6 Obecność na treningu'!O55:P55,("=K"))</f>
        <v>0</v>
      </c>
      <c r="V76">
        <f>COUNTIF('6 Obecność na treningu'!Q55:R55,("=T"))+COUNTIF('6 Obecność na treningu'!Q55:R55,("=C"))+COUNTIF('6 Obecność na treningu'!Q55:R55,("=K"))</f>
        <v>0</v>
      </c>
      <c r="X76">
        <f>COUNTIF('6 Obecność na treningu'!S55:T55,("=T"))+COUNTIF('6 Obecność na treningu'!S55:T55,("=C"))+COUNTIF('6 Obecność na treningu'!S55:T55,("=K"))</f>
        <v>0</v>
      </c>
      <c r="Z76">
        <f>COUNTIF('6 Obecność na treningu'!U55:V55,("=T"))+COUNTIF('6 Obecność na treningu'!U55:V55,("=C"))+COUNTIF('6 Obecność na treningu'!U55:V55,("=K"))</f>
        <v>0</v>
      </c>
      <c r="AB76">
        <f>COUNTIF('6 Obecność na treningu'!W55:X55,("=T"))+COUNTIF('6 Obecność na treningu'!W55:X55,("=C"))+COUNTIF('6 Obecność na treningu'!W55:X55,("=K"))</f>
        <v>0</v>
      </c>
      <c r="AD76">
        <f>COUNTIF('6 Obecność na treningu'!Y55:Z55,("=T"))+COUNTIF('6 Obecność na treningu'!Y55:Z55,("=C"))+COUNTIF('6 Obecność na treningu'!Y55:Z55,("=K"))</f>
        <v>0</v>
      </c>
      <c r="AF76">
        <f>COUNTIF('6 Obecność na treningu'!AA55:AB55,("=T"))+COUNTIF('6 Obecność na treningu'!AA55:AB55,("=C"))+COUNTIF('6 Obecność na treningu'!AA55:AB55,("=K"))</f>
        <v>0</v>
      </c>
      <c r="AH76">
        <f>COUNTIF('6 Obecność na treningu'!AC55:AD55,("=T"))+COUNTIF('6 Obecność na treningu'!AC55:AD55,("=C"))+COUNTIF('6 Obecność na treningu'!AC55:AD55,("=K"))</f>
        <v>0</v>
      </c>
      <c r="AJ76">
        <f>COUNTIF('6 Obecność na treningu'!AE55:AF55,("=T"))+COUNTIF('6 Obecność na treningu'!AE55:AF55,("=C"))+COUNTIF('6 Obecność na treningu'!AE55:AF55,("=K"))</f>
        <v>0</v>
      </c>
      <c r="AL76">
        <f>COUNTIF('6 Obecność na treningu'!AG55:AH55,("=T"))+COUNTIF('6 Obecność na treningu'!AG55:AH55,("=C"))+COUNTIF('6 Obecność na treningu'!AG55:AH55,("=K"))</f>
        <v>0</v>
      </c>
      <c r="AN76">
        <f>COUNTIF('6 Obecność na treningu'!AI55:AJ55,("=T"))+COUNTIF('6 Obecność na treningu'!AI55:AJ55,("=C"))+COUNTIF('6 Obecność na treningu'!AI55:AJ55,("=K"))</f>
        <v>0</v>
      </c>
      <c r="AP76">
        <f>COUNTIF('6 Obecność na treningu'!AK55:AL55,("=T"))+COUNTIF('6 Obecność na treningu'!AK55:AL55,("=C"))+COUNTIF('6 Obecność na treningu'!AK55:AL55,("=K"))</f>
        <v>0</v>
      </c>
      <c r="AR76">
        <f>COUNTIF('6 Obecność na treningu'!AM55:AN55,("=T"))+COUNTIF('6 Obecność na treningu'!AM55:AN55,("=C"))+COUNTIF('6 Obecność na treningu'!AM55:AN55,("=K"))</f>
        <v>0</v>
      </c>
      <c r="AT76">
        <f>COUNTIF('6 Obecność na treningu'!AO55:AP55,("=T"))+COUNTIF('6 Obecność na treningu'!AO55:AP55,("=C"))+COUNTIF('6 Obecność na treningu'!AO55:AP55,("=K"))</f>
        <v>0</v>
      </c>
      <c r="AV76">
        <f>COUNTIF('6 Obecność na treningu'!AQ55:AR55,("=T"))+COUNTIF('6 Obecność na treningu'!AQ55:AR55,("=C"))+COUNTIF('6 Obecność na treningu'!AQ55:AR55,("=K"))</f>
        <v>0</v>
      </c>
      <c r="AX76">
        <f>COUNTIF('6 Obecność na treningu'!AS55:AT55,("=T"))+COUNTIF('6 Obecność na treningu'!AS55:AT55,("=C"))+COUNTIF('6 Obecność na treningu'!AS55:AT55,("=K"))</f>
        <v>0</v>
      </c>
      <c r="AZ76">
        <f>COUNTIF('6 Obecność na treningu'!AU55:AV55,("=T"))+COUNTIF('6 Obecność na treningu'!AU55:AV55,("=C"))+COUNTIF('6 Obecność na treningu'!AU55:AV55,("=K"))</f>
        <v>0</v>
      </c>
      <c r="BB76">
        <f>COUNTIF('6 Obecność na treningu'!AW55:AX55,("=T"))+COUNTIF('6 Obecność na treningu'!AW55:AX55,("=C"))+COUNTIF('6 Obecność na treningu'!AW55:AX55,("=K"))</f>
        <v>0</v>
      </c>
      <c r="BD76">
        <f>COUNTIF('6 Obecność na treningu'!AY55:AZ55,("=T"))+COUNTIF('6 Obecność na treningu'!AY55:AZ55,("=C"))+COUNTIF('6 Obecność na treningu'!AY55:AZ55,("=K"))</f>
        <v>0</v>
      </c>
      <c r="BF76">
        <f t="shared" si="25"/>
        <v>0</v>
      </c>
      <c r="BH76">
        <f t="shared" si="26"/>
        <v>0</v>
      </c>
      <c r="BJ76">
        <f t="shared" si="27"/>
        <v>0</v>
      </c>
      <c r="BL76">
        <f t="shared" si="28"/>
        <v>0</v>
      </c>
      <c r="BN76">
        <f t="shared" si="29"/>
        <v>0</v>
      </c>
      <c r="BP76">
        <f t="shared" si="30"/>
        <v>0</v>
      </c>
      <c r="BR76">
        <f t="shared" si="31"/>
        <v>0</v>
      </c>
      <c r="BT76">
        <f t="shared" si="32"/>
        <v>0</v>
      </c>
      <c r="BV76">
        <f t="shared" si="33"/>
        <v>0</v>
      </c>
      <c r="BX76">
        <f t="shared" si="34"/>
        <v>0</v>
      </c>
      <c r="BZ76">
        <f t="shared" si="35"/>
        <v>0</v>
      </c>
      <c r="CB76">
        <f t="shared" si="36"/>
        <v>0</v>
      </c>
      <c r="CD76">
        <f t="shared" si="37"/>
        <v>0</v>
      </c>
      <c r="CF76">
        <f t="shared" si="38"/>
        <v>0</v>
      </c>
      <c r="CH76">
        <f t="shared" si="39"/>
        <v>0</v>
      </c>
      <c r="CJ76">
        <f t="shared" si="40"/>
        <v>0</v>
      </c>
      <c r="CL76">
        <f t="shared" si="41"/>
        <v>0</v>
      </c>
      <c r="CN76">
        <f t="shared" si="42"/>
        <v>0</v>
      </c>
      <c r="CP76">
        <f t="shared" si="43"/>
        <v>0</v>
      </c>
      <c r="CR76">
        <f t="shared" si="44"/>
        <v>0</v>
      </c>
      <c r="CT76">
        <f t="shared" si="45"/>
        <v>0</v>
      </c>
      <c r="CV76">
        <f t="shared" si="46"/>
        <v>0</v>
      </c>
      <c r="CX76">
        <f t="shared" si="47"/>
        <v>0</v>
      </c>
    </row>
    <row r="77" spans="2:102" ht="24.9" customHeight="1">
      <c r="B77" s="102" t="s">
        <v>195</v>
      </c>
      <c r="C77" s="103" t="str">
        <f>IF(ISBLANK('2 Spis zawodników - planowanych'!C60),"",'2 Spis zawodników - planowanych'!C60)</f>
        <v/>
      </c>
      <c r="D77" s="103" t="str">
        <f>IF('6 Obecność na treningu'!B56="","",'6 Obecność na treningu'!B56)</f>
        <v/>
      </c>
      <c r="E77" s="103" t="str">
        <f>IF('6 Obecność na treningu'!C56="","",'6 Obecność na treningu'!C56)</f>
        <v/>
      </c>
      <c r="F77" s="104" t="str">
        <f>IF('6 Obecność na treningu'!D56="","",'6 Obecność na treningu'!D56)</f>
        <v/>
      </c>
      <c r="G77" s="201" t="str">
        <f t="shared" si="24"/>
        <v/>
      </c>
      <c r="H77" s="646" t="s">
        <v>171</v>
      </c>
      <c r="I77" s="648"/>
      <c r="L77">
        <f>COUNTIF('6 Obecność na treningu'!G56:H56,("=T"))+COUNTIF('6 Obecność na treningu'!G56:H56,("=C"))+COUNTIF('6 Obecność na treningu'!G56:H56,("=K"))</f>
        <v>0</v>
      </c>
      <c r="N77">
        <f>COUNTIF('6 Obecność na treningu'!I56:J56,("=T"))+COUNTIF('6 Obecność na treningu'!I56:J56,("=C"))+COUNTIF('6 Obecność na treningu'!I56:J56,("=K"))</f>
        <v>0</v>
      </c>
      <c r="P77">
        <f>COUNTIF('6 Obecność na treningu'!K56:L56,("=T"))+COUNTIF('6 Obecność na treningu'!K56:L56,("=C"))+COUNTIF('6 Obecność na treningu'!K56:L56,("=K"))</f>
        <v>0</v>
      </c>
      <c r="R77">
        <f>COUNTIF('6 Obecność na treningu'!M56:N56,("=T"))+COUNTIF('6 Obecność na treningu'!M56:N56,("=C"))+COUNTIF('6 Obecność na treningu'!M56:N56,("=K"))</f>
        <v>0</v>
      </c>
      <c r="T77">
        <f>COUNTIF('6 Obecność na treningu'!O56:P56,("=T"))+COUNTIF('6 Obecność na treningu'!O56:P56,("=C"))+COUNTIF('6 Obecność na treningu'!O56:P56,("=K"))</f>
        <v>0</v>
      </c>
      <c r="V77">
        <f>COUNTIF('6 Obecność na treningu'!Q56:R56,("=T"))+COUNTIF('6 Obecność na treningu'!Q56:R56,("=C"))+COUNTIF('6 Obecność na treningu'!Q56:R56,("=K"))</f>
        <v>0</v>
      </c>
      <c r="X77">
        <f>COUNTIF('6 Obecność na treningu'!S56:T56,("=T"))+COUNTIF('6 Obecność na treningu'!S56:T56,("=C"))+COUNTIF('6 Obecność na treningu'!S56:T56,("=K"))</f>
        <v>0</v>
      </c>
      <c r="Z77">
        <f>COUNTIF('6 Obecność na treningu'!U56:V56,("=T"))+COUNTIF('6 Obecność na treningu'!U56:V56,("=C"))+COUNTIF('6 Obecność na treningu'!U56:V56,("=K"))</f>
        <v>0</v>
      </c>
      <c r="AB77">
        <f>COUNTIF('6 Obecność na treningu'!W56:X56,("=T"))+COUNTIF('6 Obecność na treningu'!W56:X56,("=C"))+COUNTIF('6 Obecność na treningu'!W56:X56,("=K"))</f>
        <v>0</v>
      </c>
      <c r="AD77">
        <f>COUNTIF('6 Obecność na treningu'!Y56:Z56,("=T"))+COUNTIF('6 Obecność na treningu'!Y56:Z56,("=C"))+COUNTIF('6 Obecność na treningu'!Y56:Z56,("=K"))</f>
        <v>0</v>
      </c>
      <c r="AF77">
        <f>COUNTIF('6 Obecność na treningu'!AA56:AB56,("=T"))+COUNTIF('6 Obecność na treningu'!AA56:AB56,("=C"))+COUNTIF('6 Obecność na treningu'!AA56:AB56,("=K"))</f>
        <v>0</v>
      </c>
      <c r="AH77">
        <f>COUNTIF('6 Obecność na treningu'!AC56:AD56,("=T"))+COUNTIF('6 Obecność na treningu'!AC56:AD56,("=C"))+COUNTIF('6 Obecność na treningu'!AC56:AD56,("=K"))</f>
        <v>0</v>
      </c>
      <c r="AJ77">
        <f>COUNTIF('6 Obecność na treningu'!AE56:AF56,("=T"))+COUNTIF('6 Obecność na treningu'!AE56:AF56,("=C"))+COUNTIF('6 Obecność na treningu'!AE56:AF56,("=K"))</f>
        <v>0</v>
      </c>
      <c r="AL77">
        <f>COUNTIF('6 Obecność na treningu'!AG56:AH56,("=T"))+COUNTIF('6 Obecność na treningu'!AG56:AH56,("=C"))+COUNTIF('6 Obecność na treningu'!AG56:AH56,("=K"))</f>
        <v>0</v>
      </c>
      <c r="AN77">
        <f>COUNTIF('6 Obecność na treningu'!AI56:AJ56,("=T"))+COUNTIF('6 Obecność na treningu'!AI56:AJ56,("=C"))+COUNTIF('6 Obecność na treningu'!AI56:AJ56,("=K"))</f>
        <v>0</v>
      </c>
      <c r="AP77">
        <f>COUNTIF('6 Obecność na treningu'!AK56:AL56,("=T"))+COUNTIF('6 Obecność na treningu'!AK56:AL56,("=C"))+COUNTIF('6 Obecność na treningu'!AK56:AL56,("=K"))</f>
        <v>0</v>
      </c>
      <c r="AR77">
        <f>COUNTIF('6 Obecność na treningu'!AM56:AN56,("=T"))+COUNTIF('6 Obecność na treningu'!AM56:AN56,("=C"))+COUNTIF('6 Obecność na treningu'!AM56:AN56,("=K"))</f>
        <v>0</v>
      </c>
      <c r="AT77">
        <f>COUNTIF('6 Obecność na treningu'!AO56:AP56,("=T"))+COUNTIF('6 Obecność na treningu'!AO56:AP56,("=C"))+COUNTIF('6 Obecność na treningu'!AO56:AP56,("=K"))</f>
        <v>0</v>
      </c>
      <c r="AV77">
        <f>COUNTIF('6 Obecność na treningu'!AQ56:AR56,("=T"))+COUNTIF('6 Obecność na treningu'!AQ56:AR56,("=C"))+COUNTIF('6 Obecność na treningu'!AQ56:AR56,("=K"))</f>
        <v>0</v>
      </c>
      <c r="AX77">
        <f>COUNTIF('6 Obecność na treningu'!AS56:AT56,("=T"))+COUNTIF('6 Obecność na treningu'!AS56:AT56,("=C"))+COUNTIF('6 Obecność na treningu'!AS56:AT56,("=K"))</f>
        <v>0</v>
      </c>
      <c r="AZ77">
        <f>COUNTIF('6 Obecność na treningu'!AU56:AV56,("=T"))+COUNTIF('6 Obecność na treningu'!AU56:AV56,("=C"))+COUNTIF('6 Obecność na treningu'!AU56:AV56,("=K"))</f>
        <v>0</v>
      </c>
      <c r="BB77">
        <f>COUNTIF('6 Obecność na treningu'!AW56:AX56,("=T"))+COUNTIF('6 Obecność na treningu'!AW56:AX56,("=C"))+COUNTIF('6 Obecność na treningu'!AW56:AX56,("=K"))</f>
        <v>0</v>
      </c>
      <c r="BD77">
        <f>COUNTIF('6 Obecność na treningu'!AY56:AZ56,("=T"))+COUNTIF('6 Obecność na treningu'!AY56:AZ56,("=C"))+COUNTIF('6 Obecność na treningu'!AY56:AZ56,("=K"))</f>
        <v>0</v>
      </c>
      <c r="BF77">
        <f t="shared" si="25"/>
        <v>0</v>
      </c>
      <c r="BH77">
        <f t="shared" si="26"/>
        <v>0</v>
      </c>
      <c r="BJ77">
        <f t="shared" si="27"/>
        <v>0</v>
      </c>
      <c r="BL77">
        <f t="shared" si="28"/>
        <v>0</v>
      </c>
      <c r="BN77">
        <f t="shared" si="29"/>
        <v>0</v>
      </c>
      <c r="BP77">
        <f t="shared" si="30"/>
        <v>0</v>
      </c>
      <c r="BR77">
        <f t="shared" si="31"/>
        <v>0</v>
      </c>
      <c r="BT77">
        <f t="shared" si="32"/>
        <v>0</v>
      </c>
      <c r="BV77">
        <f t="shared" si="33"/>
        <v>0</v>
      </c>
      <c r="BX77">
        <f t="shared" si="34"/>
        <v>0</v>
      </c>
      <c r="BZ77">
        <f t="shared" si="35"/>
        <v>0</v>
      </c>
      <c r="CB77">
        <f t="shared" si="36"/>
        <v>0</v>
      </c>
      <c r="CD77">
        <f t="shared" si="37"/>
        <v>0</v>
      </c>
      <c r="CF77">
        <f t="shared" si="38"/>
        <v>0</v>
      </c>
      <c r="CH77">
        <f t="shared" si="39"/>
        <v>0</v>
      </c>
      <c r="CJ77">
        <f t="shared" si="40"/>
        <v>0</v>
      </c>
      <c r="CL77">
        <f t="shared" si="41"/>
        <v>0</v>
      </c>
      <c r="CN77">
        <f t="shared" si="42"/>
        <v>0</v>
      </c>
      <c r="CP77">
        <f t="shared" si="43"/>
        <v>0</v>
      </c>
      <c r="CR77">
        <f t="shared" si="44"/>
        <v>0</v>
      </c>
      <c r="CT77">
        <f t="shared" si="45"/>
        <v>0</v>
      </c>
      <c r="CV77">
        <f t="shared" si="46"/>
        <v>0</v>
      </c>
      <c r="CX77">
        <f t="shared" si="47"/>
        <v>0</v>
      </c>
    </row>
    <row r="78" spans="2:102" ht="24.9" customHeight="1">
      <c r="B78" s="102" t="s">
        <v>196</v>
      </c>
      <c r="C78" s="103" t="str">
        <f>IF(ISBLANK('2 Spis zawodników - planowanych'!C72),"",'2 Spis zawodników - planowanych'!C72)</f>
        <v/>
      </c>
      <c r="D78" s="103" t="str">
        <f>IF('6 Obecność na treningu'!B57="","",'6 Obecność na treningu'!B57)</f>
        <v/>
      </c>
      <c r="E78" s="103" t="str">
        <f>IF('6 Obecność na treningu'!C57="","",'6 Obecność na treningu'!C57)</f>
        <v/>
      </c>
      <c r="F78" s="104" t="str">
        <f>IF('6 Obecność na treningu'!D57="","",'6 Obecność na treningu'!D57)</f>
        <v/>
      </c>
      <c r="G78" s="201" t="str">
        <f t="shared" si="24"/>
        <v/>
      </c>
      <c r="H78" s="646" t="s">
        <v>171</v>
      </c>
      <c r="I78" s="648"/>
      <c r="L78">
        <f>COUNTIF('6 Obecność na treningu'!G57:H57,("=T"))+COUNTIF('6 Obecność na treningu'!G57:H57,("=C"))+COUNTIF('6 Obecność na treningu'!G57:H57,("=K"))</f>
        <v>0</v>
      </c>
      <c r="N78">
        <f>COUNTIF('6 Obecność na treningu'!I57:J57,("=T"))+COUNTIF('6 Obecność na treningu'!I57:J57,("=C"))+COUNTIF('6 Obecność na treningu'!I57:J57,("=K"))</f>
        <v>0</v>
      </c>
      <c r="P78">
        <f>COUNTIF('6 Obecność na treningu'!K57:L57,("=T"))+COUNTIF('6 Obecność na treningu'!K57:L57,("=C"))+COUNTIF('6 Obecność na treningu'!K57:L57,("=K"))</f>
        <v>0</v>
      </c>
      <c r="R78">
        <f>COUNTIF('6 Obecność na treningu'!M57:N57,("=T"))+COUNTIF('6 Obecność na treningu'!M57:N57,("=C"))+COUNTIF('6 Obecność na treningu'!M57:N57,("=K"))</f>
        <v>0</v>
      </c>
      <c r="T78">
        <f>COUNTIF('6 Obecność na treningu'!O57:P57,("=T"))+COUNTIF('6 Obecność na treningu'!O57:P57,("=C"))+COUNTIF('6 Obecność na treningu'!O57:P57,("=K"))</f>
        <v>0</v>
      </c>
      <c r="V78">
        <f>COUNTIF('6 Obecność na treningu'!Q57:R57,("=T"))+COUNTIF('6 Obecność na treningu'!Q57:R57,("=C"))+COUNTIF('6 Obecność na treningu'!Q57:R57,("=K"))</f>
        <v>0</v>
      </c>
      <c r="X78">
        <f>COUNTIF('6 Obecność na treningu'!S57:T57,("=T"))+COUNTIF('6 Obecność na treningu'!S57:T57,("=C"))+COUNTIF('6 Obecność na treningu'!S57:T57,("=K"))</f>
        <v>0</v>
      </c>
      <c r="Z78">
        <f>COUNTIF('6 Obecność na treningu'!U57:V57,("=T"))+COUNTIF('6 Obecność na treningu'!U57:V57,("=C"))+COUNTIF('6 Obecność na treningu'!U57:V57,("=K"))</f>
        <v>0</v>
      </c>
      <c r="AB78">
        <f>COUNTIF('6 Obecność na treningu'!W57:X57,("=T"))+COUNTIF('6 Obecność na treningu'!W57:X57,("=C"))+COUNTIF('6 Obecność na treningu'!W57:X57,("=K"))</f>
        <v>0</v>
      </c>
      <c r="AD78">
        <f>COUNTIF('6 Obecność na treningu'!Y57:Z57,("=T"))+COUNTIF('6 Obecność na treningu'!Y57:Z57,("=C"))+COUNTIF('6 Obecność na treningu'!Y57:Z57,("=K"))</f>
        <v>0</v>
      </c>
      <c r="AF78">
        <f>COUNTIF('6 Obecność na treningu'!AA57:AB57,("=T"))+COUNTIF('6 Obecność na treningu'!AA57:AB57,("=C"))+COUNTIF('6 Obecność na treningu'!AA57:AB57,("=K"))</f>
        <v>0</v>
      </c>
      <c r="AH78">
        <f>COUNTIF('6 Obecność na treningu'!AC57:AD57,("=T"))+COUNTIF('6 Obecność na treningu'!AC57:AD57,("=C"))+COUNTIF('6 Obecność na treningu'!AC57:AD57,("=K"))</f>
        <v>0</v>
      </c>
      <c r="AJ78">
        <f>COUNTIF('6 Obecność na treningu'!AE57:AF57,("=T"))+COUNTIF('6 Obecność na treningu'!AE57:AF57,("=C"))+COUNTIF('6 Obecność na treningu'!AE57:AF57,("=K"))</f>
        <v>0</v>
      </c>
      <c r="AL78">
        <f>COUNTIF('6 Obecność na treningu'!AG57:AH57,("=T"))+COUNTIF('6 Obecność na treningu'!AG57:AH57,("=C"))+COUNTIF('6 Obecność na treningu'!AG57:AH57,("=K"))</f>
        <v>0</v>
      </c>
      <c r="AN78">
        <f>COUNTIF('6 Obecność na treningu'!AI57:AJ57,("=T"))+COUNTIF('6 Obecność na treningu'!AI57:AJ57,("=C"))+COUNTIF('6 Obecność na treningu'!AI57:AJ57,("=K"))</f>
        <v>0</v>
      </c>
      <c r="AP78">
        <f>COUNTIF('6 Obecność na treningu'!AK57:AL57,("=T"))+COUNTIF('6 Obecność na treningu'!AK57:AL57,("=C"))+COUNTIF('6 Obecność na treningu'!AK57:AL57,("=K"))</f>
        <v>0</v>
      </c>
      <c r="AR78">
        <f>COUNTIF('6 Obecność na treningu'!AM57:AN57,("=T"))+COUNTIF('6 Obecność na treningu'!AM57:AN57,("=C"))+COUNTIF('6 Obecność na treningu'!AM57:AN57,("=K"))</f>
        <v>0</v>
      </c>
      <c r="AT78">
        <f>COUNTIF('6 Obecność na treningu'!AO57:AP57,("=T"))+COUNTIF('6 Obecność na treningu'!AO57:AP57,("=C"))+COUNTIF('6 Obecność na treningu'!AO57:AP57,("=K"))</f>
        <v>0</v>
      </c>
      <c r="AV78">
        <f>COUNTIF('6 Obecność na treningu'!AQ57:AR57,("=T"))+COUNTIF('6 Obecność na treningu'!AQ57:AR57,("=C"))+COUNTIF('6 Obecność na treningu'!AQ57:AR57,("=K"))</f>
        <v>0</v>
      </c>
      <c r="AX78">
        <f>COUNTIF('6 Obecność na treningu'!AS57:AT57,("=T"))+COUNTIF('6 Obecność na treningu'!AS57:AT57,("=C"))+COUNTIF('6 Obecność na treningu'!AS57:AT57,("=K"))</f>
        <v>0</v>
      </c>
      <c r="AZ78">
        <f>COUNTIF('6 Obecność na treningu'!AU57:AV57,("=T"))+COUNTIF('6 Obecność na treningu'!AU57:AV57,("=C"))+COUNTIF('6 Obecność na treningu'!AU57:AV57,("=K"))</f>
        <v>0</v>
      </c>
      <c r="BB78">
        <f>COUNTIF('6 Obecność na treningu'!AW57:AX57,("=T"))+COUNTIF('6 Obecność na treningu'!AW57:AX57,("=C"))+COUNTIF('6 Obecność na treningu'!AW57:AX57,("=K"))</f>
        <v>0</v>
      </c>
      <c r="BD78">
        <f>COUNTIF('6 Obecność na treningu'!AY57:AZ57,("=T"))+COUNTIF('6 Obecność na treningu'!AY57:AZ57,("=C"))+COUNTIF('6 Obecność na treningu'!AY57:AZ57,("=K"))</f>
        <v>0</v>
      </c>
      <c r="BF78">
        <f t="shared" si="25"/>
        <v>0</v>
      </c>
      <c r="BH78">
        <f t="shared" si="26"/>
        <v>0</v>
      </c>
      <c r="BJ78">
        <f t="shared" si="27"/>
        <v>0</v>
      </c>
      <c r="BL78">
        <f t="shared" si="28"/>
        <v>0</v>
      </c>
      <c r="BN78">
        <f t="shared" si="29"/>
        <v>0</v>
      </c>
      <c r="BP78">
        <f t="shared" si="30"/>
        <v>0</v>
      </c>
      <c r="BR78">
        <f t="shared" si="31"/>
        <v>0</v>
      </c>
      <c r="BT78">
        <f t="shared" si="32"/>
        <v>0</v>
      </c>
      <c r="BV78">
        <f t="shared" si="33"/>
        <v>0</v>
      </c>
      <c r="BX78">
        <f t="shared" si="34"/>
        <v>0</v>
      </c>
      <c r="BZ78">
        <f t="shared" si="35"/>
        <v>0</v>
      </c>
      <c r="CB78">
        <f t="shared" si="36"/>
        <v>0</v>
      </c>
      <c r="CD78">
        <f t="shared" si="37"/>
        <v>0</v>
      </c>
      <c r="CF78">
        <f t="shared" si="38"/>
        <v>0</v>
      </c>
      <c r="CH78">
        <f t="shared" si="39"/>
        <v>0</v>
      </c>
      <c r="CJ78">
        <f t="shared" si="40"/>
        <v>0</v>
      </c>
      <c r="CL78">
        <f t="shared" si="41"/>
        <v>0</v>
      </c>
      <c r="CN78">
        <f t="shared" si="42"/>
        <v>0</v>
      </c>
      <c r="CP78">
        <f t="shared" si="43"/>
        <v>0</v>
      </c>
      <c r="CR78">
        <f t="shared" si="44"/>
        <v>0</v>
      </c>
      <c r="CT78">
        <f t="shared" si="45"/>
        <v>0</v>
      </c>
      <c r="CV78">
        <f t="shared" si="46"/>
        <v>0</v>
      </c>
      <c r="CX78">
        <f t="shared" si="47"/>
        <v>0</v>
      </c>
    </row>
    <row r="79" spans="2:102" ht="24.9" customHeight="1">
      <c r="B79" s="102" t="s">
        <v>197</v>
      </c>
      <c r="C79" s="103" t="str">
        <f>IF(ISBLANK('2 Spis zawodników - planowanych'!C73),"",'2 Spis zawodników - planowanych'!C73)</f>
        <v/>
      </c>
      <c r="D79" s="103" t="str">
        <f>IF('6 Obecność na treningu'!B58="","",'6 Obecność na treningu'!B58)</f>
        <v/>
      </c>
      <c r="E79" s="103" t="str">
        <f>IF('6 Obecność na treningu'!C58="","",'6 Obecność na treningu'!C58)</f>
        <v/>
      </c>
      <c r="F79" s="104" t="str">
        <f>IF('6 Obecność na treningu'!D58="","",'6 Obecność na treningu'!D58)</f>
        <v/>
      </c>
      <c r="G79" s="201" t="str">
        <f t="shared" si="24"/>
        <v/>
      </c>
      <c r="H79" s="646" t="s">
        <v>171</v>
      </c>
      <c r="I79" s="648"/>
      <c r="L79">
        <f>COUNTIF('6 Obecność na treningu'!G58:H58,("=T"))+COUNTIF('6 Obecność na treningu'!G58:H58,("=C"))+COUNTIF('6 Obecność na treningu'!G58:H58,("=K"))</f>
        <v>0</v>
      </c>
      <c r="N79">
        <f>COUNTIF('6 Obecność na treningu'!I58:J58,("=T"))+COUNTIF('6 Obecność na treningu'!I58:J58,("=C"))+COUNTIF('6 Obecność na treningu'!I58:J58,("=K"))</f>
        <v>0</v>
      </c>
      <c r="P79">
        <f>COUNTIF('6 Obecność na treningu'!K58:L58,("=T"))+COUNTIF('6 Obecność na treningu'!K58:L58,("=C"))+COUNTIF('6 Obecność na treningu'!K58:L58,("=K"))</f>
        <v>0</v>
      </c>
      <c r="R79">
        <f>COUNTIF('6 Obecność na treningu'!M58:N58,("=T"))+COUNTIF('6 Obecność na treningu'!M58:N58,("=C"))+COUNTIF('6 Obecność na treningu'!M58:N58,("=K"))</f>
        <v>0</v>
      </c>
      <c r="T79">
        <f>COUNTIF('6 Obecność na treningu'!O58:P58,("=T"))+COUNTIF('6 Obecność na treningu'!O58:P58,("=C"))+COUNTIF('6 Obecność na treningu'!O58:P58,("=K"))</f>
        <v>0</v>
      </c>
      <c r="V79">
        <f>COUNTIF('6 Obecność na treningu'!Q58:R58,("=T"))+COUNTIF('6 Obecność na treningu'!Q58:R58,("=C"))+COUNTIF('6 Obecność na treningu'!Q58:R58,("=K"))</f>
        <v>0</v>
      </c>
      <c r="X79">
        <f>COUNTIF('6 Obecność na treningu'!S58:T58,("=T"))+COUNTIF('6 Obecność na treningu'!S58:T58,("=C"))+COUNTIF('6 Obecność na treningu'!S58:T58,("=K"))</f>
        <v>0</v>
      </c>
      <c r="Z79">
        <f>COUNTIF('6 Obecność na treningu'!U58:V58,("=T"))+COUNTIF('6 Obecność na treningu'!U58:V58,("=C"))+COUNTIF('6 Obecność na treningu'!U58:V58,("=K"))</f>
        <v>0</v>
      </c>
      <c r="AB79">
        <f>COUNTIF('6 Obecność na treningu'!W58:X58,("=T"))+COUNTIF('6 Obecność na treningu'!W58:X58,("=C"))+COUNTIF('6 Obecność na treningu'!W58:X58,("=K"))</f>
        <v>0</v>
      </c>
      <c r="AD79">
        <f>COUNTIF('6 Obecność na treningu'!Y58:Z58,("=T"))+COUNTIF('6 Obecność na treningu'!Y58:Z58,("=C"))+COUNTIF('6 Obecność na treningu'!Y58:Z58,("=K"))</f>
        <v>0</v>
      </c>
      <c r="AF79">
        <f>COUNTIF('6 Obecność na treningu'!AA58:AB58,("=T"))+COUNTIF('6 Obecność na treningu'!AA58:AB58,("=C"))+COUNTIF('6 Obecność na treningu'!AA58:AB58,("=K"))</f>
        <v>0</v>
      </c>
      <c r="AH79">
        <f>COUNTIF('6 Obecność na treningu'!AC58:AD58,("=T"))+COUNTIF('6 Obecność na treningu'!AC58:AD58,("=C"))+COUNTIF('6 Obecność na treningu'!AC58:AD58,("=K"))</f>
        <v>0</v>
      </c>
      <c r="AJ79">
        <f>COUNTIF('6 Obecność na treningu'!AE58:AF58,("=T"))+COUNTIF('6 Obecność na treningu'!AE58:AF58,("=C"))+COUNTIF('6 Obecność na treningu'!AE58:AF58,("=K"))</f>
        <v>0</v>
      </c>
      <c r="AL79">
        <f>COUNTIF('6 Obecność na treningu'!AG58:AH58,("=T"))+COUNTIF('6 Obecność na treningu'!AG58:AH58,("=C"))+COUNTIF('6 Obecność na treningu'!AG58:AH58,("=K"))</f>
        <v>0</v>
      </c>
      <c r="AN79">
        <f>COUNTIF('6 Obecność na treningu'!AI58:AJ58,("=T"))+COUNTIF('6 Obecność na treningu'!AI58:AJ58,("=C"))+COUNTIF('6 Obecność na treningu'!AI58:AJ58,("=K"))</f>
        <v>0</v>
      </c>
      <c r="AP79">
        <f>COUNTIF('6 Obecność na treningu'!AK58:AL58,("=T"))+COUNTIF('6 Obecność na treningu'!AK58:AL58,("=C"))+COUNTIF('6 Obecność na treningu'!AK58:AL58,("=K"))</f>
        <v>0</v>
      </c>
      <c r="AR79">
        <f>COUNTIF('6 Obecność na treningu'!AM58:AN58,("=T"))+COUNTIF('6 Obecność na treningu'!AM58:AN58,("=C"))+COUNTIF('6 Obecność na treningu'!AM58:AN58,("=K"))</f>
        <v>0</v>
      </c>
      <c r="AT79">
        <f>COUNTIF('6 Obecność na treningu'!AO58:AP58,("=T"))+COUNTIF('6 Obecność na treningu'!AO58:AP58,("=C"))+COUNTIF('6 Obecność na treningu'!AO58:AP58,("=K"))</f>
        <v>0</v>
      </c>
      <c r="AV79">
        <f>COUNTIF('6 Obecność na treningu'!AQ58:AR58,("=T"))+COUNTIF('6 Obecność na treningu'!AQ58:AR58,("=C"))+COUNTIF('6 Obecność na treningu'!AQ58:AR58,("=K"))</f>
        <v>0</v>
      </c>
      <c r="AX79">
        <f>COUNTIF('6 Obecność na treningu'!AS58:AT58,("=T"))+COUNTIF('6 Obecność na treningu'!AS58:AT58,("=C"))+COUNTIF('6 Obecność na treningu'!AS58:AT58,("=K"))</f>
        <v>0</v>
      </c>
      <c r="AZ79">
        <f>COUNTIF('6 Obecność na treningu'!AU58:AV58,("=T"))+COUNTIF('6 Obecność na treningu'!AU58:AV58,("=C"))+COUNTIF('6 Obecność na treningu'!AU58:AV58,("=K"))</f>
        <v>0</v>
      </c>
      <c r="BB79">
        <f>COUNTIF('6 Obecność na treningu'!AW58:AX58,("=T"))+COUNTIF('6 Obecność na treningu'!AW58:AX58,("=C"))+COUNTIF('6 Obecność na treningu'!AW58:AX58,("=K"))</f>
        <v>0</v>
      </c>
      <c r="BD79">
        <f>COUNTIF('6 Obecność na treningu'!AY58:AZ58,("=T"))+COUNTIF('6 Obecność na treningu'!AY58:AZ58,("=C"))+COUNTIF('6 Obecność na treningu'!AY58:AZ58,("=K"))</f>
        <v>0</v>
      </c>
      <c r="BF79">
        <f t="shared" si="25"/>
        <v>0</v>
      </c>
      <c r="BH79">
        <f t="shared" si="26"/>
        <v>0</v>
      </c>
      <c r="BJ79">
        <f t="shared" si="27"/>
        <v>0</v>
      </c>
      <c r="BL79">
        <f t="shared" si="28"/>
        <v>0</v>
      </c>
      <c r="BN79">
        <f t="shared" si="29"/>
        <v>0</v>
      </c>
      <c r="BP79">
        <f t="shared" si="30"/>
        <v>0</v>
      </c>
      <c r="BR79">
        <f t="shared" si="31"/>
        <v>0</v>
      </c>
      <c r="BT79">
        <f t="shared" si="32"/>
        <v>0</v>
      </c>
      <c r="BV79">
        <f t="shared" si="33"/>
        <v>0</v>
      </c>
      <c r="BX79">
        <f t="shared" si="34"/>
        <v>0</v>
      </c>
      <c r="BZ79">
        <f t="shared" si="35"/>
        <v>0</v>
      </c>
      <c r="CB79">
        <f t="shared" si="36"/>
        <v>0</v>
      </c>
      <c r="CD79">
        <f t="shared" si="37"/>
        <v>0</v>
      </c>
      <c r="CF79">
        <f t="shared" si="38"/>
        <v>0</v>
      </c>
      <c r="CH79">
        <f t="shared" si="39"/>
        <v>0</v>
      </c>
      <c r="CJ79">
        <f t="shared" si="40"/>
        <v>0</v>
      </c>
      <c r="CL79">
        <f t="shared" si="41"/>
        <v>0</v>
      </c>
      <c r="CN79">
        <f t="shared" si="42"/>
        <v>0</v>
      </c>
      <c r="CP79">
        <f t="shared" si="43"/>
        <v>0</v>
      </c>
      <c r="CR79">
        <f t="shared" si="44"/>
        <v>0</v>
      </c>
      <c r="CT79">
        <f t="shared" si="45"/>
        <v>0</v>
      </c>
      <c r="CV79">
        <f t="shared" si="46"/>
        <v>0</v>
      </c>
      <c r="CX79">
        <f t="shared" si="47"/>
        <v>0</v>
      </c>
    </row>
    <row r="80" spans="2:102" ht="24.9" customHeight="1">
      <c r="B80" s="102" t="s">
        <v>198</v>
      </c>
      <c r="C80" s="103" t="str">
        <f>IF(ISBLANK('2 Spis zawodników - planowanych'!C74),"",'2 Spis zawodników - planowanych'!C74)</f>
        <v/>
      </c>
      <c r="D80" s="103" t="str">
        <f>IF('6 Obecność na treningu'!B59="","",'6 Obecność na treningu'!B59)</f>
        <v/>
      </c>
      <c r="E80" s="103" t="str">
        <f>IF('6 Obecność na treningu'!C59="","",'6 Obecność na treningu'!C59)</f>
        <v/>
      </c>
      <c r="F80" s="104" t="str">
        <f>IF('6 Obecność na treningu'!D59="","",'6 Obecność na treningu'!D59)</f>
        <v/>
      </c>
      <c r="G80" s="201" t="str">
        <f t="shared" si="24"/>
        <v/>
      </c>
      <c r="H80" s="646" t="s">
        <v>171</v>
      </c>
      <c r="I80" s="648"/>
      <c r="L80">
        <f>COUNTIF('6 Obecność na treningu'!G59:H59,("=T"))+COUNTIF('6 Obecność na treningu'!G59:H59,("=C"))+COUNTIF('6 Obecność na treningu'!G59:H59,("=K"))</f>
        <v>0</v>
      </c>
      <c r="N80">
        <f>COUNTIF('6 Obecność na treningu'!I59:J59,("=T"))+COUNTIF('6 Obecność na treningu'!I59:J59,("=C"))+COUNTIF('6 Obecność na treningu'!I59:J59,("=K"))</f>
        <v>0</v>
      </c>
      <c r="P80">
        <f>COUNTIF('6 Obecność na treningu'!K59:L59,("=T"))+COUNTIF('6 Obecność na treningu'!K59:L59,("=C"))+COUNTIF('6 Obecność na treningu'!K59:L59,("=K"))</f>
        <v>0</v>
      </c>
      <c r="R80">
        <f>COUNTIF('6 Obecność na treningu'!M59:N59,("=T"))+COUNTIF('6 Obecność na treningu'!M59:N59,("=C"))+COUNTIF('6 Obecność na treningu'!M59:N59,("=K"))</f>
        <v>0</v>
      </c>
      <c r="T80">
        <f>COUNTIF('6 Obecność na treningu'!O59:P59,("=T"))+COUNTIF('6 Obecność na treningu'!O59:P59,("=C"))+COUNTIF('6 Obecność na treningu'!O59:P59,("=K"))</f>
        <v>0</v>
      </c>
      <c r="V80">
        <f>COUNTIF('6 Obecność na treningu'!Q59:R59,("=T"))+COUNTIF('6 Obecność na treningu'!Q59:R59,("=C"))+COUNTIF('6 Obecność na treningu'!Q59:R59,("=K"))</f>
        <v>0</v>
      </c>
      <c r="X80">
        <f>COUNTIF('6 Obecność na treningu'!S59:T59,("=T"))+COUNTIF('6 Obecność na treningu'!S59:T59,("=C"))+COUNTIF('6 Obecność na treningu'!S59:T59,("=K"))</f>
        <v>0</v>
      </c>
      <c r="Z80">
        <f>COUNTIF('6 Obecność na treningu'!U59:V59,("=T"))+COUNTIF('6 Obecność na treningu'!U59:V59,("=C"))+COUNTIF('6 Obecność na treningu'!U59:V59,("=K"))</f>
        <v>0</v>
      </c>
      <c r="AB80">
        <f>COUNTIF('6 Obecność na treningu'!W59:X59,("=T"))+COUNTIF('6 Obecność na treningu'!W59:X59,("=C"))+COUNTIF('6 Obecność na treningu'!W59:X59,("=K"))</f>
        <v>0</v>
      </c>
      <c r="AD80">
        <f>COUNTIF('6 Obecność na treningu'!Y59:Z59,("=T"))+COUNTIF('6 Obecność na treningu'!Y59:Z59,("=C"))+COUNTIF('6 Obecność na treningu'!Y59:Z59,("=K"))</f>
        <v>0</v>
      </c>
      <c r="AF80">
        <f>COUNTIF('6 Obecność na treningu'!AA59:AB59,("=T"))+COUNTIF('6 Obecność na treningu'!AA59:AB59,("=C"))+COUNTIF('6 Obecność na treningu'!AA59:AB59,("=K"))</f>
        <v>0</v>
      </c>
      <c r="AH80">
        <f>COUNTIF('6 Obecność na treningu'!AC59:AD59,("=T"))+COUNTIF('6 Obecność na treningu'!AC59:AD59,("=C"))+COUNTIF('6 Obecność na treningu'!AC59:AD59,("=K"))</f>
        <v>0</v>
      </c>
      <c r="AJ80">
        <f>COUNTIF('6 Obecność na treningu'!AE59:AF59,("=T"))+COUNTIF('6 Obecność na treningu'!AE59:AF59,("=C"))+COUNTIF('6 Obecność na treningu'!AE59:AF59,("=K"))</f>
        <v>0</v>
      </c>
      <c r="AL80">
        <f>COUNTIF('6 Obecność na treningu'!AG59:AH59,("=T"))+COUNTIF('6 Obecność na treningu'!AG59:AH59,("=C"))+COUNTIF('6 Obecność na treningu'!AG59:AH59,("=K"))</f>
        <v>0</v>
      </c>
      <c r="AN80">
        <f>COUNTIF('6 Obecność na treningu'!AI59:AJ59,("=T"))+COUNTIF('6 Obecność na treningu'!AI59:AJ59,("=C"))+COUNTIF('6 Obecność na treningu'!AI59:AJ59,("=K"))</f>
        <v>0</v>
      </c>
      <c r="AP80">
        <f>COUNTIF('6 Obecność na treningu'!AK59:AL59,("=T"))+COUNTIF('6 Obecność na treningu'!AK59:AL59,("=C"))+COUNTIF('6 Obecność na treningu'!AK59:AL59,("=K"))</f>
        <v>0</v>
      </c>
      <c r="AR80">
        <f>COUNTIF('6 Obecność na treningu'!AM59:AN59,("=T"))+COUNTIF('6 Obecność na treningu'!AM59:AN59,("=C"))+COUNTIF('6 Obecność na treningu'!AM59:AN59,("=K"))</f>
        <v>0</v>
      </c>
      <c r="AT80">
        <f>COUNTIF('6 Obecność na treningu'!AO59:AP59,("=T"))+COUNTIF('6 Obecność na treningu'!AO59:AP59,("=C"))+COUNTIF('6 Obecność na treningu'!AO59:AP59,("=K"))</f>
        <v>0</v>
      </c>
      <c r="AV80">
        <f>COUNTIF('6 Obecność na treningu'!AQ59:AR59,("=T"))+COUNTIF('6 Obecność na treningu'!AQ59:AR59,("=C"))+COUNTIF('6 Obecność na treningu'!AQ59:AR59,("=K"))</f>
        <v>0</v>
      </c>
      <c r="AX80">
        <f>COUNTIF('6 Obecność na treningu'!AS59:AT59,("=T"))+COUNTIF('6 Obecność na treningu'!AS59:AT59,("=C"))+COUNTIF('6 Obecność na treningu'!AS59:AT59,("=K"))</f>
        <v>0</v>
      </c>
      <c r="AZ80">
        <f>COUNTIF('6 Obecność na treningu'!AU59:AV59,("=T"))+COUNTIF('6 Obecność na treningu'!AU59:AV59,("=C"))+COUNTIF('6 Obecność na treningu'!AU59:AV59,("=K"))</f>
        <v>0</v>
      </c>
      <c r="BB80">
        <f>COUNTIF('6 Obecność na treningu'!AW59:AX59,("=T"))+COUNTIF('6 Obecność na treningu'!AW59:AX59,("=C"))+COUNTIF('6 Obecność na treningu'!AW59:AX59,("=K"))</f>
        <v>0</v>
      </c>
      <c r="BD80">
        <f>COUNTIF('6 Obecność na treningu'!AY59:AZ59,("=T"))+COUNTIF('6 Obecność na treningu'!AY59:AZ59,("=C"))+COUNTIF('6 Obecność na treningu'!AY59:AZ59,("=K"))</f>
        <v>0</v>
      </c>
      <c r="BF80">
        <f t="shared" si="25"/>
        <v>0</v>
      </c>
      <c r="BH80">
        <f t="shared" si="26"/>
        <v>0</v>
      </c>
      <c r="BJ80">
        <f t="shared" si="27"/>
        <v>0</v>
      </c>
      <c r="BL80">
        <f t="shared" si="28"/>
        <v>0</v>
      </c>
      <c r="BN80">
        <f t="shared" si="29"/>
        <v>0</v>
      </c>
      <c r="BP80">
        <f t="shared" si="30"/>
        <v>0</v>
      </c>
      <c r="BR80">
        <f t="shared" si="31"/>
        <v>0</v>
      </c>
      <c r="BT80">
        <f t="shared" si="32"/>
        <v>0</v>
      </c>
      <c r="BV80">
        <f t="shared" si="33"/>
        <v>0</v>
      </c>
      <c r="BX80">
        <f t="shared" si="34"/>
        <v>0</v>
      </c>
      <c r="BZ80">
        <f t="shared" si="35"/>
        <v>0</v>
      </c>
      <c r="CB80">
        <f t="shared" si="36"/>
        <v>0</v>
      </c>
      <c r="CD80">
        <f t="shared" si="37"/>
        <v>0</v>
      </c>
      <c r="CF80">
        <f t="shared" si="38"/>
        <v>0</v>
      </c>
      <c r="CH80">
        <f t="shared" si="39"/>
        <v>0</v>
      </c>
      <c r="CJ80">
        <f t="shared" si="40"/>
        <v>0</v>
      </c>
      <c r="CL80">
        <f t="shared" si="41"/>
        <v>0</v>
      </c>
      <c r="CN80">
        <f t="shared" si="42"/>
        <v>0</v>
      </c>
      <c r="CP80">
        <f t="shared" si="43"/>
        <v>0</v>
      </c>
      <c r="CR80">
        <f t="shared" si="44"/>
        <v>0</v>
      </c>
      <c r="CT80">
        <f t="shared" si="45"/>
        <v>0</v>
      </c>
      <c r="CV80">
        <f t="shared" si="46"/>
        <v>0</v>
      </c>
      <c r="CX80">
        <f t="shared" si="47"/>
        <v>0</v>
      </c>
    </row>
    <row r="81" spans="2:102" ht="24.9" customHeight="1">
      <c r="B81" s="102" t="s">
        <v>199</v>
      </c>
      <c r="C81" s="103" t="str">
        <f>IF(ISBLANK('2 Spis zawodników - planowanych'!C75),"",'2 Spis zawodników - planowanych'!C75)</f>
        <v/>
      </c>
      <c r="D81" s="103" t="str">
        <f>IF('6 Obecność na treningu'!B60="","",'6 Obecność na treningu'!B60)</f>
        <v/>
      </c>
      <c r="E81" s="103" t="str">
        <f>IF('6 Obecność na treningu'!C60="","",'6 Obecność na treningu'!C60)</f>
        <v/>
      </c>
      <c r="F81" s="104" t="str">
        <f>IF('6 Obecność na treningu'!D60="","",'6 Obecność na treningu'!D60)</f>
        <v/>
      </c>
      <c r="G81" s="201" t="str">
        <f t="shared" si="24"/>
        <v/>
      </c>
      <c r="H81" s="646" t="s">
        <v>171</v>
      </c>
      <c r="I81" s="648"/>
      <c r="L81">
        <f>COUNTIF('6 Obecność na treningu'!G60:H60,("=T"))+COUNTIF('6 Obecność na treningu'!G60:H60,("=C"))+COUNTIF('6 Obecność na treningu'!G60:H60,("=K"))</f>
        <v>0</v>
      </c>
      <c r="N81">
        <f>COUNTIF('6 Obecność na treningu'!I60:J60,("=T"))+COUNTIF('6 Obecność na treningu'!I60:J60,("=C"))+COUNTIF('6 Obecność na treningu'!I60:J60,("=K"))</f>
        <v>0</v>
      </c>
      <c r="P81">
        <f>COUNTIF('6 Obecność na treningu'!K60:L60,("=T"))+COUNTIF('6 Obecność na treningu'!K60:L60,("=C"))+COUNTIF('6 Obecność na treningu'!K60:L60,("=K"))</f>
        <v>0</v>
      </c>
      <c r="R81">
        <f>COUNTIF('6 Obecność na treningu'!M60:N60,("=T"))+COUNTIF('6 Obecność na treningu'!M60:N60,("=C"))+COUNTIF('6 Obecność na treningu'!M60:N60,("=K"))</f>
        <v>0</v>
      </c>
      <c r="T81">
        <f>COUNTIF('6 Obecność na treningu'!O60:P60,("=T"))+COUNTIF('6 Obecność na treningu'!O60:P60,("=C"))+COUNTIF('6 Obecność na treningu'!O60:P60,("=K"))</f>
        <v>0</v>
      </c>
      <c r="V81">
        <f>COUNTIF('6 Obecność na treningu'!Q60:R60,("=T"))+COUNTIF('6 Obecność na treningu'!Q60:R60,("=C"))+COUNTIF('6 Obecność na treningu'!Q60:R60,("=K"))</f>
        <v>0</v>
      </c>
      <c r="X81">
        <f>COUNTIF('6 Obecność na treningu'!S60:T60,("=T"))+COUNTIF('6 Obecność na treningu'!S60:T60,("=C"))+COUNTIF('6 Obecność na treningu'!S60:T60,("=K"))</f>
        <v>0</v>
      </c>
      <c r="Z81">
        <f>COUNTIF('6 Obecność na treningu'!U60:V60,("=T"))+COUNTIF('6 Obecność na treningu'!U60:V60,("=C"))+COUNTIF('6 Obecność na treningu'!U60:V60,("=K"))</f>
        <v>0</v>
      </c>
      <c r="AB81">
        <f>COUNTIF('6 Obecność na treningu'!W60:X60,("=T"))+COUNTIF('6 Obecność na treningu'!W60:X60,("=C"))+COUNTIF('6 Obecność na treningu'!W60:X60,("=K"))</f>
        <v>0</v>
      </c>
      <c r="AD81">
        <f>COUNTIF('6 Obecność na treningu'!Y60:Z60,("=T"))+COUNTIF('6 Obecność na treningu'!Y60:Z60,("=C"))+COUNTIF('6 Obecność na treningu'!Y60:Z60,("=K"))</f>
        <v>0</v>
      </c>
      <c r="AF81">
        <f>COUNTIF('6 Obecność na treningu'!AA60:AB60,("=T"))+COUNTIF('6 Obecność na treningu'!AA60:AB60,("=C"))+COUNTIF('6 Obecność na treningu'!AA60:AB60,("=K"))</f>
        <v>0</v>
      </c>
      <c r="AH81">
        <f>COUNTIF('6 Obecność na treningu'!AC60:AD60,("=T"))+COUNTIF('6 Obecność na treningu'!AC60:AD60,("=C"))+COUNTIF('6 Obecność na treningu'!AC60:AD60,("=K"))</f>
        <v>0</v>
      </c>
      <c r="AJ81">
        <f>COUNTIF('6 Obecność na treningu'!AE60:AF60,("=T"))+COUNTIF('6 Obecność na treningu'!AE60:AF60,("=C"))+COUNTIF('6 Obecność na treningu'!AE60:AF60,("=K"))</f>
        <v>0</v>
      </c>
      <c r="AL81">
        <f>COUNTIF('6 Obecność na treningu'!AG60:AH60,("=T"))+COUNTIF('6 Obecność na treningu'!AG60:AH60,("=C"))+COUNTIF('6 Obecność na treningu'!AG60:AH60,("=K"))</f>
        <v>0</v>
      </c>
      <c r="AN81">
        <f>COUNTIF('6 Obecność na treningu'!AI60:AJ60,("=T"))+COUNTIF('6 Obecność na treningu'!AI60:AJ60,("=C"))+COUNTIF('6 Obecność na treningu'!AI60:AJ60,("=K"))</f>
        <v>0</v>
      </c>
      <c r="AP81">
        <f>COUNTIF('6 Obecność na treningu'!AK60:AL60,("=T"))+COUNTIF('6 Obecność na treningu'!AK60:AL60,("=C"))+COUNTIF('6 Obecność na treningu'!AK60:AL60,("=K"))</f>
        <v>0</v>
      </c>
      <c r="AR81">
        <f>COUNTIF('6 Obecność na treningu'!AM60:AN60,("=T"))+COUNTIF('6 Obecność na treningu'!AM60:AN60,("=C"))+COUNTIF('6 Obecność na treningu'!AM60:AN60,("=K"))</f>
        <v>0</v>
      </c>
      <c r="AT81">
        <f>COUNTIF('6 Obecność na treningu'!AO60:AP60,("=T"))+COUNTIF('6 Obecność na treningu'!AO60:AP60,("=C"))+COUNTIF('6 Obecność na treningu'!AO60:AP60,("=K"))</f>
        <v>0</v>
      </c>
      <c r="AV81">
        <f>COUNTIF('6 Obecność na treningu'!AQ60:AR60,("=T"))+COUNTIF('6 Obecność na treningu'!AQ60:AR60,("=C"))+COUNTIF('6 Obecność na treningu'!AQ60:AR60,("=K"))</f>
        <v>0</v>
      </c>
      <c r="AX81">
        <f>COUNTIF('6 Obecność na treningu'!AS60:AT60,("=T"))+COUNTIF('6 Obecność na treningu'!AS60:AT60,("=C"))+COUNTIF('6 Obecność na treningu'!AS60:AT60,("=K"))</f>
        <v>0</v>
      </c>
      <c r="AZ81">
        <f>COUNTIF('6 Obecność na treningu'!AU60:AV60,("=T"))+COUNTIF('6 Obecność na treningu'!AU60:AV60,("=C"))+COUNTIF('6 Obecność na treningu'!AU60:AV60,("=K"))</f>
        <v>0</v>
      </c>
      <c r="BB81">
        <f>COUNTIF('6 Obecność na treningu'!AW60:AX60,("=T"))+COUNTIF('6 Obecność na treningu'!AW60:AX60,("=C"))+COUNTIF('6 Obecność na treningu'!AW60:AX60,("=K"))</f>
        <v>0</v>
      </c>
      <c r="BD81">
        <f>COUNTIF('6 Obecność na treningu'!AY60:AZ60,("=T"))+COUNTIF('6 Obecność na treningu'!AY60:AZ60,("=C"))+COUNTIF('6 Obecność na treningu'!AY60:AZ60,("=K"))</f>
        <v>0</v>
      </c>
      <c r="BF81">
        <f t="shared" si="25"/>
        <v>0</v>
      </c>
      <c r="BH81">
        <f t="shared" si="26"/>
        <v>0</v>
      </c>
      <c r="BJ81">
        <f t="shared" si="27"/>
        <v>0</v>
      </c>
      <c r="BL81">
        <f t="shared" si="28"/>
        <v>0</v>
      </c>
      <c r="BN81">
        <f t="shared" si="29"/>
        <v>0</v>
      </c>
      <c r="BP81">
        <f t="shared" si="30"/>
        <v>0</v>
      </c>
      <c r="BR81">
        <f t="shared" si="31"/>
        <v>0</v>
      </c>
      <c r="BT81">
        <f t="shared" si="32"/>
        <v>0</v>
      </c>
      <c r="BV81">
        <f t="shared" si="33"/>
        <v>0</v>
      </c>
      <c r="BX81">
        <f t="shared" si="34"/>
        <v>0</v>
      </c>
      <c r="BZ81">
        <f t="shared" si="35"/>
        <v>0</v>
      </c>
      <c r="CB81">
        <f t="shared" si="36"/>
        <v>0</v>
      </c>
      <c r="CD81">
        <f t="shared" si="37"/>
        <v>0</v>
      </c>
      <c r="CF81">
        <f t="shared" si="38"/>
        <v>0</v>
      </c>
      <c r="CH81">
        <f t="shared" si="39"/>
        <v>0</v>
      </c>
      <c r="CJ81">
        <f t="shared" si="40"/>
        <v>0</v>
      </c>
      <c r="CL81">
        <f t="shared" si="41"/>
        <v>0</v>
      </c>
      <c r="CN81">
        <f t="shared" si="42"/>
        <v>0</v>
      </c>
      <c r="CP81">
        <f t="shared" si="43"/>
        <v>0</v>
      </c>
      <c r="CR81">
        <f t="shared" si="44"/>
        <v>0</v>
      </c>
      <c r="CT81">
        <f t="shared" si="45"/>
        <v>0</v>
      </c>
      <c r="CV81">
        <f t="shared" si="46"/>
        <v>0</v>
      </c>
      <c r="CX81">
        <f t="shared" si="47"/>
        <v>0</v>
      </c>
    </row>
    <row r="82" spans="2:102" ht="24.9" customHeight="1">
      <c r="B82" s="102" t="s">
        <v>200</v>
      </c>
      <c r="C82" s="103" t="str">
        <f>IF(ISBLANK('2 Spis zawodników - planowanych'!C76),"",'2 Spis zawodników - planowanych'!C76)</f>
        <v/>
      </c>
      <c r="D82" s="103" t="str">
        <f>IF('6 Obecność na treningu'!B61="","",'6 Obecność na treningu'!B61)</f>
        <v/>
      </c>
      <c r="E82" s="103" t="str">
        <f>IF('6 Obecność na treningu'!C61="","",'6 Obecność na treningu'!C61)</f>
        <v/>
      </c>
      <c r="F82" s="104" t="str">
        <f>IF('6 Obecność na treningu'!D61="","",'6 Obecność na treningu'!D61)</f>
        <v/>
      </c>
      <c r="G82" s="201" t="str">
        <f t="shared" si="24"/>
        <v/>
      </c>
      <c r="H82" s="646" t="s">
        <v>171</v>
      </c>
      <c r="I82" s="648"/>
      <c r="L82">
        <f>COUNTIF('6 Obecność na treningu'!G61:H61,("=T"))+COUNTIF('6 Obecność na treningu'!G61:H61,("=C"))+COUNTIF('6 Obecność na treningu'!G61:H61,("=K"))</f>
        <v>0</v>
      </c>
      <c r="N82">
        <f>COUNTIF('6 Obecność na treningu'!I61:J61,("=T"))+COUNTIF('6 Obecność na treningu'!I61:J61,("=C"))+COUNTIF('6 Obecność na treningu'!I61:J61,("=K"))</f>
        <v>0</v>
      </c>
      <c r="P82">
        <f>COUNTIF('6 Obecność na treningu'!K61:L61,("=T"))+COUNTIF('6 Obecność na treningu'!K61:L61,("=C"))+COUNTIF('6 Obecność na treningu'!K61:L61,("=K"))</f>
        <v>0</v>
      </c>
      <c r="R82">
        <f>COUNTIF('6 Obecność na treningu'!M61:N61,("=T"))+COUNTIF('6 Obecność na treningu'!M61:N61,("=C"))+COUNTIF('6 Obecność na treningu'!M61:N61,("=K"))</f>
        <v>0</v>
      </c>
      <c r="T82">
        <f>COUNTIF('6 Obecność na treningu'!O61:P61,("=T"))+COUNTIF('6 Obecność na treningu'!O61:P61,("=C"))+COUNTIF('6 Obecność na treningu'!O61:P61,("=K"))</f>
        <v>0</v>
      </c>
      <c r="V82">
        <f>COUNTIF('6 Obecność na treningu'!Q61:R61,("=T"))+COUNTIF('6 Obecność na treningu'!Q61:R61,("=C"))+COUNTIF('6 Obecność na treningu'!Q61:R61,("=K"))</f>
        <v>0</v>
      </c>
      <c r="X82">
        <f>COUNTIF('6 Obecność na treningu'!S61:T61,("=T"))+COUNTIF('6 Obecność na treningu'!S61:T61,("=C"))+COUNTIF('6 Obecność na treningu'!S61:T61,("=K"))</f>
        <v>0</v>
      </c>
      <c r="Z82">
        <f>COUNTIF('6 Obecność na treningu'!U61:V61,("=T"))+COUNTIF('6 Obecność na treningu'!U61:V61,("=C"))+COUNTIF('6 Obecność na treningu'!U61:V61,("=K"))</f>
        <v>0</v>
      </c>
      <c r="AB82">
        <f>COUNTIF('6 Obecność na treningu'!W61:X61,("=T"))+COUNTIF('6 Obecność na treningu'!W61:X61,("=C"))+COUNTIF('6 Obecność na treningu'!W61:X61,("=K"))</f>
        <v>0</v>
      </c>
      <c r="AD82">
        <f>COUNTIF('6 Obecność na treningu'!Y61:Z61,("=T"))+COUNTIF('6 Obecność na treningu'!Y61:Z61,("=C"))+COUNTIF('6 Obecność na treningu'!Y61:Z61,("=K"))</f>
        <v>0</v>
      </c>
      <c r="AF82">
        <f>COUNTIF('6 Obecność na treningu'!AA61:AB61,("=T"))+COUNTIF('6 Obecność na treningu'!AA61:AB61,("=C"))+COUNTIF('6 Obecność na treningu'!AA61:AB61,("=K"))</f>
        <v>0</v>
      </c>
      <c r="AH82">
        <f>COUNTIF('6 Obecność na treningu'!AC61:AD61,("=T"))+COUNTIF('6 Obecność na treningu'!AC61:AD61,("=C"))+COUNTIF('6 Obecność na treningu'!AC61:AD61,("=K"))</f>
        <v>0</v>
      </c>
      <c r="AJ82">
        <f>COUNTIF('6 Obecność na treningu'!AE61:AF61,("=T"))+COUNTIF('6 Obecność na treningu'!AE61:AF61,("=C"))+COUNTIF('6 Obecność na treningu'!AE61:AF61,("=K"))</f>
        <v>0</v>
      </c>
      <c r="AL82">
        <f>COUNTIF('6 Obecność na treningu'!AG61:AH61,("=T"))+COUNTIF('6 Obecność na treningu'!AG61:AH61,("=C"))+COUNTIF('6 Obecność na treningu'!AG61:AH61,("=K"))</f>
        <v>0</v>
      </c>
      <c r="AN82">
        <f>COUNTIF('6 Obecność na treningu'!AI61:AJ61,("=T"))+COUNTIF('6 Obecność na treningu'!AI61:AJ61,("=C"))+COUNTIF('6 Obecność na treningu'!AI61:AJ61,("=K"))</f>
        <v>0</v>
      </c>
      <c r="AP82">
        <f>COUNTIF('6 Obecność na treningu'!AK61:AL61,("=T"))+COUNTIF('6 Obecność na treningu'!AK61:AL61,("=C"))+COUNTIF('6 Obecność na treningu'!AK61:AL61,("=K"))</f>
        <v>0</v>
      </c>
      <c r="AR82">
        <f>COUNTIF('6 Obecność na treningu'!AM61:AN61,("=T"))+COUNTIF('6 Obecność na treningu'!AM61:AN61,("=C"))+COUNTIF('6 Obecność na treningu'!AM61:AN61,("=K"))</f>
        <v>0</v>
      </c>
      <c r="AT82">
        <f>COUNTIF('6 Obecność na treningu'!AO61:AP61,("=T"))+COUNTIF('6 Obecność na treningu'!AO61:AP61,("=C"))+COUNTIF('6 Obecność na treningu'!AO61:AP61,("=K"))</f>
        <v>0</v>
      </c>
      <c r="AV82">
        <f>COUNTIF('6 Obecność na treningu'!AQ61:AR61,("=T"))+COUNTIF('6 Obecność na treningu'!AQ61:AR61,("=C"))+COUNTIF('6 Obecność na treningu'!AQ61:AR61,("=K"))</f>
        <v>0</v>
      </c>
      <c r="AX82">
        <f>COUNTIF('6 Obecność na treningu'!AS61:AT61,("=T"))+COUNTIF('6 Obecność na treningu'!AS61:AT61,("=C"))+COUNTIF('6 Obecność na treningu'!AS61:AT61,("=K"))</f>
        <v>0</v>
      </c>
      <c r="AZ82">
        <f>COUNTIF('6 Obecność na treningu'!AU61:AV61,("=T"))+COUNTIF('6 Obecność na treningu'!AU61:AV61,("=C"))+COUNTIF('6 Obecność na treningu'!AU61:AV61,("=K"))</f>
        <v>0</v>
      </c>
      <c r="BB82">
        <f>COUNTIF('6 Obecność na treningu'!AW61:AX61,("=T"))+COUNTIF('6 Obecność na treningu'!AW61:AX61,("=C"))+COUNTIF('6 Obecność na treningu'!AW61:AX61,("=K"))</f>
        <v>0</v>
      </c>
      <c r="BD82">
        <f>COUNTIF('6 Obecność na treningu'!AY61:AZ61,("=T"))+COUNTIF('6 Obecność na treningu'!AY61:AZ61,("=C"))+COUNTIF('6 Obecność na treningu'!AY61:AZ61,("=K"))</f>
        <v>0</v>
      </c>
      <c r="BF82">
        <f t="shared" si="25"/>
        <v>0</v>
      </c>
      <c r="BH82">
        <f t="shared" si="26"/>
        <v>0</v>
      </c>
      <c r="BJ82">
        <f t="shared" si="27"/>
        <v>0</v>
      </c>
      <c r="BL82">
        <f t="shared" si="28"/>
        <v>0</v>
      </c>
      <c r="BN82">
        <f t="shared" si="29"/>
        <v>0</v>
      </c>
      <c r="BP82">
        <f t="shared" si="30"/>
        <v>0</v>
      </c>
      <c r="BR82">
        <f t="shared" si="31"/>
        <v>0</v>
      </c>
      <c r="BT82">
        <f t="shared" si="32"/>
        <v>0</v>
      </c>
      <c r="BV82">
        <f t="shared" si="33"/>
        <v>0</v>
      </c>
      <c r="BX82">
        <f t="shared" si="34"/>
        <v>0</v>
      </c>
      <c r="BZ82">
        <f t="shared" si="35"/>
        <v>0</v>
      </c>
      <c r="CB82">
        <f t="shared" si="36"/>
        <v>0</v>
      </c>
      <c r="CD82">
        <f t="shared" si="37"/>
        <v>0</v>
      </c>
      <c r="CF82">
        <f t="shared" si="38"/>
        <v>0</v>
      </c>
      <c r="CH82">
        <f t="shared" si="39"/>
        <v>0</v>
      </c>
      <c r="CJ82">
        <f t="shared" si="40"/>
        <v>0</v>
      </c>
      <c r="CL82">
        <f t="shared" si="41"/>
        <v>0</v>
      </c>
      <c r="CN82">
        <f t="shared" si="42"/>
        <v>0</v>
      </c>
      <c r="CP82">
        <f t="shared" si="43"/>
        <v>0</v>
      </c>
      <c r="CR82">
        <f t="shared" si="44"/>
        <v>0</v>
      </c>
      <c r="CT82">
        <f t="shared" si="45"/>
        <v>0</v>
      </c>
      <c r="CV82">
        <f t="shared" si="46"/>
        <v>0</v>
      </c>
      <c r="CX82">
        <f t="shared" si="47"/>
        <v>0</v>
      </c>
    </row>
    <row r="83" spans="2:102" ht="24.9" customHeight="1">
      <c r="B83" s="102" t="s">
        <v>201</v>
      </c>
      <c r="C83" s="103" t="str">
        <f>IF(ISBLANK('2 Spis zawodników - planowanych'!C77),"",'2 Spis zawodników - planowanych'!C77)</f>
        <v/>
      </c>
      <c r="D83" s="103" t="str">
        <f>IF('6 Obecność na treningu'!B62="","",'6 Obecność na treningu'!B62)</f>
        <v/>
      </c>
      <c r="E83" s="103" t="str">
        <f>IF('6 Obecność na treningu'!C62="","",'6 Obecność na treningu'!C62)</f>
        <v/>
      </c>
      <c r="F83" s="104" t="str">
        <f>IF('6 Obecność na treningu'!D62="","",'6 Obecność na treningu'!D62)</f>
        <v/>
      </c>
      <c r="G83" s="201" t="str">
        <f t="shared" si="24"/>
        <v/>
      </c>
      <c r="H83" s="646" t="s">
        <v>171</v>
      </c>
      <c r="I83" s="648"/>
      <c r="L83">
        <f>COUNTIF('6 Obecność na treningu'!G62:H62,("=T"))+COUNTIF('6 Obecność na treningu'!G62:H62,("=C"))+COUNTIF('6 Obecność na treningu'!G62:H62,("=K"))</f>
        <v>0</v>
      </c>
      <c r="N83">
        <f>COUNTIF('6 Obecność na treningu'!I62:J62,("=T"))+COUNTIF('6 Obecność na treningu'!I62:J62,("=C"))+COUNTIF('6 Obecność na treningu'!I62:J62,("=K"))</f>
        <v>0</v>
      </c>
      <c r="P83">
        <f>COUNTIF('6 Obecność na treningu'!K62:L62,("=T"))+COUNTIF('6 Obecność na treningu'!K62:L62,("=C"))+COUNTIF('6 Obecność na treningu'!K62:L62,("=K"))</f>
        <v>0</v>
      </c>
      <c r="R83">
        <f>COUNTIF('6 Obecność na treningu'!M62:N62,("=T"))+COUNTIF('6 Obecność na treningu'!M62:N62,("=C"))+COUNTIF('6 Obecność na treningu'!M62:N62,("=K"))</f>
        <v>0</v>
      </c>
      <c r="T83">
        <f>COUNTIF('6 Obecność na treningu'!O62:P62,("=T"))+COUNTIF('6 Obecność na treningu'!O62:P62,("=C"))+COUNTIF('6 Obecność na treningu'!O62:P62,("=K"))</f>
        <v>0</v>
      </c>
      <c r="V83">
        <f>COUNTIF('6 Obecność na treningu'!Q62:R62,("=T"))+COUNTIF('6 Obecność na treningu'!Q62:R62,("=C"))+COUNTIF('6 Obecność na treningu'!Q62:R62,("=K"))</f>
        <v>0</v>
      </c>
      <c r="X83">
        <f>COUNTIF('6 Obecność na treningu'!S62:T62,("=T"))+COUNTIF('6 Obecność na treningu'!S62:T62,("=C"))+COUNTIF('6 Obecność na treningu'!S62:T62,("=K"))</f>
        <v>0</v>
      </c>
      <c r="Z83">
        <f>COUNTIF('6 Obecność na treningu'!U62:V62,("=T"))+COUNTIF('6 Obecność na treningu'!U62:V62,("=C"))+COUNTIF('6 Obecność na treningu'!U62:V62,("=K"))</f>
        <v>0</v>
      </c>
      <c r="AB83">
        <f>COUNTIF('6 Obecność na treningu'!W62:X62,("=T"))+COUNTIF('6 Obecność na treningu'!W62:X62,("=C"))+COUNTIF('6 Obecność na treningu'!W62:X62,("=K"))</f>
        <v>0</v>
      </c>
      <c r="AD83">
        <f>COUNTIF('6 Obecność na treningu'!Y62:Z62,("=T"))+COUNTIF('6 Obecność na treningu'!Y62:Z62,("=C"))+COUNTIF('6 Obecność na treningu'!Y62:Z62,("=K"))</f>
        <v>0</v>
      </c>
      <c r="AF83">
        <f>COUNTIF('6 Obecność na treningu'!AA62:AB62,("=T"))+COUNTIF('6 Obecność na treningu'!AA62:AB62,("=C"))+COUNTIF('6 Obecność na treningu'!AA62:AB62,("=K"))</f>
        <v>0</v>
      </c>
      <c r="AH83">
        <f>COUNTIF('6 Obecność na treningu'!AC62:AD62,("=T"))+COUNTIF('6 Obecność na treningu'!AC62:AD62,("=C"))+COUNTIF('6 Obecność na treningu'!AC62:AD62,("=K"))</f>
        <v>0</v>
      </c>
      <c r="AJ83">
        <f>COUNTIF('6 Obecność na treningu'!AE62:AF62,("=T"))+COUNTIF('6 Obecność na treningu'!AE62:AF62,("=C"))+COUNTIF('6 Obecność na treningu'!AE62:AF62,("=K"))</f>
        <v>0</v>
      </c>
      <c r="AL83">
        <f>COUNTIF('6 Obecność na treningu'!AG62:AH62,("=T"))+COUNTIF('6 Obecność na treningu'!AG62:AH62,("=C"))+COUNTIF('6 Obecność na treningu'!AG62:AH62,("=K"))</f>
        <v>0</v>
      </c>
      <c r="AN83">
        <f>COUNTIF('6 Obecność na treningu'!AI62:AJ62,("=T"))+COUNTIF('6 Obecność na treningu'!AI62:AJ62,("=C"))+COUNTIF('6 Obecność na treningu'!AI62:AJ62,("=K"))</f>
        <v>0</v>
      </c>
      <c r="AP83">
        <f>COUNTIF('6 Obecność na treningu'!AK62:AL62,("=T"))+COUNTIF('6 Obecność na treningu'!AK62:AL62,("=C"))+COUNTIF('6 Obecność na treningu'!AK62:AL62,("=K"))</f>
        <v>0</v>
      </c>
      <c r="AR83">
        <f>COUNTIF('6 Obecność na treningu'!AM62:AN62,("=T"))+COUNTIF('6 Obecność na treningu'!AM62:AN62,("=C"))+COUNTIF('6 Obecność na treningu'!AM62:AN62,("=K"))</f>
        <v>0</v>
      </c>
      <c r="AT83">
        <f>COUNTIF('6 Obecność na treningu'!AO62:AP62,("=T"))+COUNTIF('6 Obecność na treningu'!AO62:AP62,("=C"))+COUNTIF('6 Obecność na treningu'!AO62:AP62,("=K"))</f>
        <v>0</v>
      </c>
      <c r="AV83">
        <f>COUNTIF('6 Obecność na treningu'!AQ62:AR62,("=T"))+COUNTIF('6 Obecność na treningu'!AQ62:AR62,("=C"))+COUNTIF('6 Obecność na treningu'!AQ62:AR62,("=K"))</f>
        <v>0</v>
      </c>
      <c r="AX83">
        <f>COUNTIF('6 Obecność na treningu'!AS62:AT62,("=T"))+COUNTIF('6 Obecność na treningu'!AS62:AT62,("=C"))+COUNTIF('6 Obecność na treningu'!AS62:AT62,("=K"))</f>
        <v>0</v>
      </c>
      <c r="AZ83">
        <f>COUNTIF('6 Obecność na treningu'!AU62:AV62,("=T"))+COUNTIF('6 Obecność na treningu'!AU62:AV62,("=C"))+COUNTIF('6 Obecność na treningu'!AU62:AV62,("=K"))</f>
        <v>0</v>
      </c>
      <c r="BB83">
        <f>COUNTIF('6 Obecność na treningu'!AW62:AX62,("=T"))+COUNTIF('6 Obecność na treningu'!AW62:AX62,("=C"))+COUNTIF('6 Obecność na treningu'!AW62:AX62,("=K"))</f>
        <v>0</v>
      </c>
      <c r="BD83">
        <f>COUNTIF('6 Obecność na treningu'!AY62:AZ62,("=T"))+COUNTIF('6 Obecność na treningu'!AY62:AZ62,("=C"))+COUNTIF('6 Obecność na treningu'!AY62:AZ62,("=K"))</f>
        <v>0</v>
      </c>
      <c r="BF83">
        <f t="shared" si="25"/>
        <v>0</v>
      </c>
      <c r="BH83">
        <f t="shared" si="26"/>
        <v>0</v>
      </c>
      <c r="BJ83">
        <f t="shared" si="27"/>
        <v>0</v>
      </c>
      <c r="BL83">
        <f t="shared" si="28"/>
        <v>0</v>
      </c>
      <c r="BN83">
        <f t="shared" si="29"/>
        <v>0</v>
      </c>
      <c r="BP83">
        <f t="shared" si="30"/>
        <v>0</v>
      </c>
      <c r="BR83">
        <f t="shared" si="31"/>
        <v>0</v>
      </c>
      <c r="BT83">
        <f t="shared" si="32"/>
        <v>0</v>
      </c>
      <c r="BV83">
        <f t="shared" si="33"/>
        <v>0</v>
      </c>
      <c r="BX83">
        <f t="shared" si="34"/>
        <v>0</v>
      </c>
      <c r="BZ83">
        <f t="shared" si="35"/>
        <v>0</v>
      </c>
      <c r="CB83">
        <f t="shared" si="36"/>
        <v>0</v>
      </c>
      <c r="CD83">
        <f t="shared" si="37"/>
        <v>0</v>
      </c>
      <c r="CF83">
        <f t="shared" si="38"/>
        <v>0</v>
      </c>
      <c r="CH83">
        <f t="shared" si="39"/>
        <v>0</v>
      </c>
      <c r="CJ83">
        <f t="shared" si="40"/>
        <v>0</v>
      </c>
      <c r="CL83">
        <f t="shared" si="41"/>
        <v>0</v>
      </c>
      <c r="CN83">
        <f t="shared" si="42"/>
        <v>0</v>
      </c>
      <c r="CP83">
        <f t="shared" si="43"/>
        <v>0</v>
      </c>
      <c r="CR83">
        <f t="shared" si="44"/>
        <v>0</v>
      </c>
      <c r="CT83">
        <f t="shared" si="45"/>
        <v>0</v>
      </c>
      <c r="CV83">
        <f t="shared" si="46"/>
        <v>0</v>
      </c>
      <c r="CX83">
        <f t="shared" si="47"/>
        <v>0</v>
      </c>
    </row>
    <row r="84" spans="2:102" ht="24.9" customHeight="1">
      <c r="B84" s="102" t="s">
        <v>202</v>
      </c>
      <c r="C84" s="103" t="str">
        <f>IF(ISBLANK('2 Spis zawodników - planowanych'!C78),"",'2 Spis zawodników - planowanych'!C78)</f>
        <v/>
      </c>
      <c r="D84" s="103" t="str">
        <f>IF('6 Obecność na treningu'!B63="","",'6 Obecność na treningu'!B63)</f>
        <v/>
      </c>
      <c r="E84" s="103" t="str">
        <f>IF('6 Obecność na treningu'!C63="","",'6 Obecność na treningu'!C63)</f>
        <v/>
      </c>
      <c r="F84" s="104" t="str">
        <f>IF('6 Obecność na treningu'!D63="","",'6 Obecność na treningu'!D63)</f>
        <v/>
      </c>
      <c r="G84" s="201" t="str">
        <f t="shared" si="24"/>
        <v/>
      </c>
      <c r="H84" s="646" t="s">
        <v>171</v>
      </c>
      <c r="I84" s="648"/>
      <c r="L84">
        <f>COUNTIF('6 Obecność na treningu'!G63:H63,("=T"))+COUNTIF('6 Obecność na treningu'!G63:H63,("=C"))+COUNTIF('6 Obecność na treningu'!G63:H63,("=K"))</f>
        <v>0</v>
      </c>
      <c r="N84">
        <f>COUNTIF('6 Obecność na treningu'!I63:J63,("=T"))+COUNTIF('6 Obecność na treningu'!I63:J63,("=C"))+COUNTIF('6 Obecność na treningu'!I63:J63,("=K"))</f>
        <v>0</v>
      </c>
      <c r="P84">
        <f>COUNTIF('6 Obecność na treningu'!K63:L63,("=T"))+COUNTIF('6 Obecność na treningu'!K63:L63,("=C"))+COUNTIF('6 Obecność na treningu'!K63:L63,("=K"))</f>
        <v>0</v>
      </c>
      <c r="R84">
        <f>COUNTIF('6 Obecność na treningu'!M63:N63,("=T"))+COUNTIF('6 Obecność na treningu'!M63:N63,("=C"))+COUNTIF('6 Obecność na treningu'!M63:N63,("=K"))</f>
        <v>0</v>
      </c>
      <c r="T84">
        <f>COUNTIF('6 Obecność na treningu'!O63:P63,("=T"))+COUNTIF('6 Obecność na treningu'!O63:P63,("=C"))+COUNTIF('6 Obecność na treningu'!O63:P63,("=K"))</f>
        <v>0</v>
      </c>
      <c r="V84">
        <f>COUNTIF('6 Obecność na treningu'!Q63:R63,("=T"))+COUNTIF('6 Obecność na treningu'!Q63:R63,("=C"))+COUNTIF('6 Obecność na treningu'!Q63:R63,("=K"))</f>
        <v>0</v>
      </c>
      <c r="X84">
        <f>COUNTIF('6 Obecność na treningu'!S63:T63,("=T"))+COUNTIF('6 Obecność na treningu'!S63:T63,("=C"))+COUNTIF('6 Obecność na treningu'!S63:T63,("=K"))</f>
        <v>0</v>
      </c>
      <c r="Z84">
        <f>COUNTIF('6 Obecność na treningu'!U63:V63,("=T"))+COUNTIF('6 Obecność na treningu'!U63:V63,("=C"))+COUNTIF('6 Obecność na treningu'!U63:V63,("=K"))</f>
        <v>0</v>
      </c>
      <c r="AB84">
        <f>COUNTIF('6 Obecność na treningu'!W63:X63,("=T"))+COUNTIF('6 Obecność na treningu'!W63:X63,("=C"))+COUNTIF('6 Obecność na treningu'!W63:X63,("=K"))</f>
        <v>0</v>
      </c>
      <c r="AD84">
        <f>COUNTIF('6 Obecność na treningu'!Y63:Z63,("=T"))+COUNTIF('6 Obecność na treningu'!Y63:Z63,("=C"))+COUNTIF('6 Obecność na treningu'!Y63:Z63,("=K"))</f>
        <v>0</v>
      </c>
      <c r="AF84">
        <f>COUNTIF('6 Obecność na treningu'!AA63:AB63,("=T"))+COUNTIF('6 Obecność na treningu'!AA63:AB63,("=C"))+COUNTIF('6 Obecność na treningu'!AA63:AB63,("=K"))</f>
        <v>0</v>
      </c>
      <c r="AH84">
        <f>COUNTIF('6 Obecność na treningu'!AC63:AD63,("=T"))+COUNTIF('6 Obecność na treningu'!AC63:AD63,("=C"))+COUNTIF('6 Obecność na treningu'!AC63:AD63,("=K"))</f>
        <v>0</v>
      </c>
      <c r="AJ84">
        <f>COUNTIF('6 Obecność na treningu'!AE63:AF63,("=T"))+COUNTIF('6 Obecność na treningu'!AE63:AF63,("=C"))+COUNTIF('6 Obecność na treningu'!AE63:AF63,("=K"))</f>
        <v>0</v>
      </c>
      <c r="AL84">
        <f>COUNTIF('6 Obecność na treningu'!AG63:AH63,("=T"))+COUNTIF('6 Obecność na treningu'!AG63:AH63,("=C"))+COUNTIF('6 Obecność na treningu'!AG63:AH63,("=K"))</f>
        <v>0</v>
      </c>
      <c r="AN84">
        <f>COUNTIF('6 Obecność na treningu'!AI63:AJ63,("=T"))+COUNTIF('6 Obecność na treningu'!AI63:AJ63,("=C"))+COUNTIF('6 Obecność na treningu'!AI63:AJ63,("=K"))</f>
        <v>0</v>
      </c>
      <c r="AP84">
        <f>COUNTIF('6 Obecność na treningu'!AK63:AL63,("=T"))+COUNTIF('6 Obecność na treningu'!AK63:AL63,("=C"))+COUNTIF('6 Obecność na treningu'!AK63:AL63,("=K"))</f>
        <v>0</v>
      </c>
      <c r="AR84">
        <f>COUNTIF('6 Obecność na treningu'!AM63:AN63,("=T"))+COUNTIF('6 Obecność na treningu'!AM63:AN63,("=C"))+COUNTIF('6 Obecność na treningu'!AM63:AN63,("=K"))</f>
        <v>0</v>
      </c>
      <c r="AT84">
        <f>COUNTIF('6 Obecność na treningu'!AO63:AP63,("=T"))+COUNTIF('6 Obecność na treningu'!AO63:AP63,("=C"))+COUNTIF('6 Obecność na treningu'!AO63:AP63,("=K"))</f>
        <v>0</v>
      </c>
      <c r="AV84">
        <f>COUNTIF('6 Obecność na treningu'!AQ63:AR63,("=T"))+COUNTIF('6 Obecność na treningu'!AQ63:AR63,("=C"))+COUNTIF('6 Obecność na treningu'!AQ63:AR63,("=K"))</f>
        <v>0</v>
      </c>
      <c r="AX84">
        <f>COUNTIF('6 Obecność na treningu'!AS63:AT63,("=T"))+COUNTIF('6 Obecność na treningu'!AS63:AT63,("=C"))+COUNTIF('6 Obecność na treningu'!AS63:AT63,("=K"))</f>
        <v>0</v>
      </c>
      <c r="AZ84">
        <f>COUNTIF('6 Obecność na treningu'!AU63:AV63,("=T"))+COUNTIF('6 Obecność na treningu'!AU63:AV63,("=C"))+COUNTIF('6 Obecność na treningu'!AU63:AV63,("=K"))</f>
        <v>0</v>
      </c>
      <c r="BB84">
        <f>COUNTIF('6 Obecność na treningu'!AW63:AX63,("=T"))+COUNTIF('6 Obecność na treningu'!AW63:AX63,("=C"))+COUNTIF('6 Obecność na treningu'!AW63:AX63,("=K"))</f>
        <v>0</v>
      </c>
      <c r="BD84">
        <f>COUNTIF('6 Obecność na treningu'!AY63:AZ63,("=T"))+COUNTIF('6 Obecność na treningu'!AY63:AZ63,("=C"))+COUNTIF('6 Obecność na treningu'!AY63:AZ63,("=K"))</f>
        <v>0</v>
      </c>
      <c r="BF84">
        <f t="shared" si="25"/>
        <v>0</v>
      </c>
      <c r="BH84">
        <f t="shared" si="26"/>
        <v>0</v>
      </c>
      <c r="BJ84">
        <f t="shared" si="27"/>
        <v>0</v>
      </c>
      <c r="BL84">
        <f t="shared" si="28"/>
        <v>0</v>
      </c>
      <c r="BN84">
        <f t="shared" si="29"/>
        <v>0</v>
      </c>
      <c r="BP84">
        <f t="shared" si="30"/>
        <v>0</v>
      </c>
      <c r="BR84">
        <f t="shared" si="31"/>
        <v>0</v>
      </c>
      <c r="BT84">
        <f t="shared" si="32"/>
        <v>0</v>
      </c>
      <c r="BV84">
        <f t="shared" si="33"/>
        <v>0</v>
      </c>
      <c r="BX84">
        <f t="shared" si="34"/>
        <v>0</v>
      </c>
      <c r="BZ84">
        <f t="shared" si="35"/>
        <v>0</v>
      </c>
      <c r="CB84">
        <f t="shared" si="36"/>
        <v>0</v>
      </c>
      <c r="CD84">
        <f t="shared" si="37"/>
        <v>0</v>
      </c>
      <c r="CF84">
        <f t="shared" si="38"/>
        <v>0</v>
      </c>
      <c r="CH84">
        <f t="shared" si="39"/>
        <v>0</v>
      </c>
      <c r="CJ84">
        <f t="shared" si="40"/>
        <v>0</v>
      </c>
      <c r="CL84">
        <f t="shared" si="41"/>
        <v>0</v>
      </c>
      <c r="CN84">
        <f t="shared" si="42"/>
        <v>0</v>
      </c>
      <c r="CP84">
        <f t="shared" si="43"/>
        <v>0</v>
      </c>
      <c r="CR84">
        <f t="shared" si="44"/>
        <v>0</v>
      </c>
      <c r="CT84">
        <f t="shared" si="45"/>
        <v>0</v>
      </c>
      <c r="CV84">
        <f t="shared" si="46"/>
        <v>0</v>
      </c>
      <c r="CX84">
        <f t="shared" si="47"/>
        <v>0</v>
      </c>
    </row>
    <row r="85" spans="2:102" ht="24.9" customHeight="1">
      <c r="B85" s="102" t="s">
        <v>203</v>
      </c>
      <c r="C85" s="103" t="str">
        <f>IF(ISBLANK('2 Spis zawodników - planowanych'!C79),"",'2 Spis zawodników - planowanych'!C79)</f>
        <v/>
      </c>
      <c r="D85" s="103" t="str">
        <f>IF('6 Obecność na treningu'!B64="","",'6 Obecność na treningu'!B64)</f>
        <v/>
      </c>
      <c r="E85" s="103" t="str">
        <f>IF('6 Obecność na treningu'!C64="","",'6 Obecność na treningu'!C64)</f>
        <v/>
      </c>
      <c r="F85" s="104" t="str">
        <f>IF('6 Obecność na treningu'!D64="","",'6 Obecność na treningu'!D64)</f>
        <v/>
      </c>
      <c r="G85" s="201" t="str">
        <f t="shared" si="24"/>
        <v/>
      </c>
      <c r="H85" s="646" t="s">
        <v>171</v>
      </c>
      <c r="I85" s="648"/>
      <c r="L85">
        <f>COUNTIF('6 Obecność na treningu'!G64:H64,("=T"))+COUNTIF('6 Obecność na treningu'!G64:H64,("=C"))+COUNTIF('6 Obecność na treningu'!G64:H64,("=K"))</f>
        <v>0</v>
      </c>
      <c r="N85">
        <f>COUNTIF('6 Obecność na treningu'!I64:J64,("=T"))+COUNTIF('6 Obecność na treningu'!I64:J64,("=C"))+COUNTIF('6 Obecność na treningu'!I64:J64,("=K"))</f>
        <v>0</v>
      </c>
      <c r="P85">
        <f>COUNTIF('6 Obecność na treningu'!K64:L64,("=T"))+COUNTIF('6 Obecność na treningu'!K64:L64,("=C"))+COUNTIF('6 Obecność na treningu'!K64:L64,("=K"))</f>
        <v>0</v>
      </c>
      <c r="R85">
        <f>COUNTIF('6 Obecność na treningu'!M64:N64,("=T"))+COUNTIF('6 Obecność na treningu'!M64:N64,("=C"))+COUNTIF('6 Obecność na treningu'!M64:N64,("=K"))</f>
        <v>0</v>
      </c>
      <c r="T85">
        <f>COUNTIF('6 Obecność na treningu'!O64:P64,("=T"))+COUNTIF('6 Obecność na treningu'!O64:P64,("=C"))+COUNTIF('6 Obecność na treningu'!O64:P64,("=K"))</f>
        <v>0</v>
      </c>
      <c r="V85">
        <f>COUNTIF('6 Obecność na treningu'!Q64:R64,("=T"))+COUNTIF('6 Obecność na treningu'!Q64:R64,("=C"))+COUNTIF('6 Obecność na treningu'!Q64:R64,("=K"))</f>
        <v>0</v>
      </c>
      <c r="X85">
        <f>COUNTIF('6 Obecność na treningu'!S64:T64,("=T"))+COUNTIF('6 Obecność na treningu'!S64:T64,("=C"))+COUNTIF('6 Obecność na treningu'!S64:T64,("=K"))</f>
        <v>0</v>
      </c>
      <c r="Z85">
        <f>COUNTIF('6 Obecność na treningu'!U64:V64,("=T"))+COUNTIF('6 Obecność na treningu'!U64:V64,("=C"))+COUNTIF('6 Obecność na treningu'!U64:V64,("=K"))</f>
        <v>0</v>
      </c>
      <c r="AB85">
        <f>COUNTIF('6 Obecność na treningu'!W64:X64,("=T"))+COUNTIF('6 Obecność na treningu'!W64:X64,("=C"))+COUNTIF('6 Obecność na treningu'!W64:X64,("=K"))</f>
        <v>0</v>
      </c>
      <c r="AD85">
        <f>COUNTIF('6 Obecność na treningu'!Y64:Z64,("=T"))+COUNTIF('6 Obecność na treningu'!Y64:Z64,("=C"))+COUNTIF('6 Obecność na treningu'!Y64:Z64,("=K"))</f>
        <v>0</v>
      </c>
      <c r="AF85">
        <f>COUNTIF('6 Obecność na treningu'!AA64:AB64,("=T"))+COUNTIF('6 Obecność na treningu'!AA64:AB64,("=C"))+COUNTIF('6 Obecność na treningu'!AA64:AB64,("=K"))</f>
        <v>0</v>
      </c>
      <c r="AH85">
        <f>COUNTIF('6 Obecność na treningu'!AC64:AD64,("=T"))+COUNTIF('6 Obecność na treningu'!AC64:AD64,("=C"))+COUNTIF('6 Obecność na treningu'!AC64:AD64,("=K"))</f>
        <v>0</v>
      </c>
      <c r="AJ85">
        <f>COUNTIF('6 Obecność na treningu'!AE64:AF64,("=T"))+COUNTIF('6 Obecność na treningu'!AE64:AF64,("=C"))+COUNTIF('6 Obecność na treningu'!AE64:AF64,("=K"))</f>
        <v>0</v>
      </c>
      <c r="AL85">
        <f>COUNTIF('6 Obecność na treningu'!AG64:AH64,("=T"))+COUNTIF('6 Obecność na treningu'!AG64:AH64,("=C"))+COUNTIF('6 Obecność na treningu'!AG64:AH64,("=K"))</f>
        <v>0</v>
      </c>
      <c r="AN85">
        <f>COUNTIF('6 Obecność na treningu'!AI64:AJ64,("=T"))+COUNTIF('6 Obecność na treningu'!AI64:AJ64,("=C"))+COUNTIF('6 Obecność na treningu'!AI64:AJ64,("=K"))</f>
        <v>0</v>
      </c>
      <c r="AP85">
        <f>COUNTIF('6 Obecność na treningu'!AK64:AL64,("=T"))+COUNTIF('6 Obecność na treningu'!AK64:AL64,("=C"))+COUNTIF('6 Obecność na treningu'!AK64:AL64,("=K"))</f>
        <v>0</v>
      </c>
      <c r="AR85">
        <f>COUNTIF('6 Obecność na treningu'!AM64:AN64,("=T"))+COUNTIF('6 Obecność na treningu'!AM64:AN64,("=C"))+COUNTIF('6 Obecność na treningu'!AM64:AN64,("=K"))</f>
        <v>0</v>
      </c>
      <c r="AT85">
        <f>COUNTIF('6 Obecność na treningu'!AO64:AP64,("=T"))+COUNTIF('6 Obecność na treningu'!AO64:AP64,("=C"))+COUNTIF('6 Obecność na treningu'!AO64:AP64,("=K"))</f>
        <v>0</v>
      </c>
      <c r="AV85">
        <f>COUNTIF('6 Obecność na treningu'!AQ64:AR64,("=T"))+COUNTIF('6 Obecność na treningu'!AQ64:AR64,("=C"))+COUNTIF('6 Obecność na treningu'!AQ64:AR64,("=K"))</f>
        <v>0</v>
      </c>
      <c r="AX85">
        <f>COUNTIF('6 Obecność na treningu'!AS64:AT64,("=T"))+COUNTIF('6 Obecność na treningu'!AS64:AT64,("=C"))+COUNTIF('6 Obecność na treningu'!AS64:AT64,("=K"))</f>
        <v>0</v>
      </c>
      <c r="AZ85">
        <f>COUNTIF('6 Obecność na treningu'!AU64:AV64,("=T"))+COUNTIF('6 Obecność na treningu'!AU64:AV64,("=C"))+COUNTIF('6 Obecność na treningu'!AU64:AV64,("=K"))</f>
        <v>0</v>
      </c>
      <c r="BB85">
        <f>COUNTIF('6 Obecność na treningu'!AW64:AX64,("=T"))+COUNTIF('6 Obecność na treningu'!AW64:AX64,("=C"))+COUNTIF('6 Obecność na treningu'!AW64:AX64,("=K"))</f>
        <v>0</v>
      </c>
      <c r="BD85">
        <f>COUNTIF('6 Obecność na treningu'!AY64:AZ64,("=T"))+COUNTIF('6 Obecność na treningu'!AY64:AZ64,("=C"))+COUNTIF('6 Obecność na treningu'!AY64:AZ64,("=K"))</f>
        <v>0</v>
      </c>
      <c r="BF85">
        <f t="shared" si="25"/>
        <v>0</v>
      </c>
      <c r="BH85">
        <f t="shared" si="26"/>
        <v>0</v>
      </c>
      <c r="BJ85">
        <f t="shared" si="27"/>
        <v>0</v>
      </c>
      <c r="BL85">
        <f t="shared" si="28"/>
        <v>0</v>
      </c>
      <c r="BN85">
        <f t="shared" si="29"/>
        <v>0</v>
      </c>
      <c r="BP85">
        <f t="shared" si="30"/>
        <v>0</v>
      </c>
      <c r="BR85">
        <f t="shared" si="31"/>
        <v>0</v>
      </c>
      <c r="BT85">
        <f t="shared" si="32"/>
        <v>0</v>
      </c>
      <c r="BV85">
        <f t="shared" si="33"/>
        <v>0</v>
      </c>
      <c r="BX85">
        <f t="shared" si="34"/>
        <v>0</v>
      </c>
      <c r="BZ85">
        <f t="shared" si="35"/>
        <v>0</v>
      </c>
      <c r="CB85">
        <f t="shared" si="36"/>
        <v>0</v>
      </c>
      <c r="CD85">
        <f t="shared" si="37"/>
        <v>0</v>
      </c>
      <c r="CF85">
        <f t="shared" si="38"/>
        <v>0</v>
      </c>
      <c r="CH85">
        <f t="shared" si="39"/>
        <v>0</v>
      </c>
      <c r="CJ85">
        <f t="shared" si="40"/>
        <v>0</v>
      </c>
      <c r="CL85">
        <f t="shared" si="41"/>
        <v>0</v>
      </c>
      <c r="CN85">
        <f t="shared" si="42"/>
        <v>0</v>
      </c>
      <c r="CP85">
        <f t="shared" si="43"/>
        <v>0</v>
      </c>
      <c r="CR85">
        <f t="shared" si="44"/>
        <v>0</v>
      </c>
      <c r="CT85">
        <f t="shared" si="45"/>
        <v>0</v>
      </c>
      <c r="CV85">
        <f t="shared" si="46"/>
        <v>0</v>
      </c>
      <c r="CX85">
        <f t="shared" si="47"/>
        <v>0</v>
      </c>
    </row>
    <row r="86" spans="2:102" ht="24.9" customHeight="1">
      <c r="B86" s="102" t="s">
        <v>204</v>
      </c>
      <c r="C86" s="103" t="str">
        <f>IF(ISBLANK('2 Spis zawodników - planowanych'!C80),"",'2 Spis zawodników - planowanych'!C80)</f>
        <v/>
      </c>
      <c r="D86" s="103" t="str">
        <f>IF('6 Obecność na treningu'!B65="","",'6 Obecność na treningu'!B65)</f>
        <v/>
      </c>
      <c r="E86" s="103" t="str">
        <f>IF('6 Obecność na treningu'!C65="","",'6 Obecność na treningu'!C65)</f>
        <v/>
      </c>
      <c r="F86" s="104" t="str">
        <f>IF('6 Obecność na treningu'!D65="","",'6 Obecność na treningu'!D65)</f>
        <v/>
      </c>
      <c r="G86" s="201" t="str">
        <f t="shared" si="24"/>
        <v/>
      </c>
      <c r="H86" s="646" t="s">
        <v>171</v>
      </c>
      <c r="I86" s="648"/>
      <c r="L86">
        <f>COUNTIF('6 Obecność na treningu'!G65:H65,("=T"))+COUNTIF('6 Obecność na treningu'!G65:H65,("=C"))+COUNTIF('6 Obecność na treningu'!G65:H65,("=K"))</f>
        <v>0</v>
      </c>
      <c r="N86">
        <f>COUNTIF('6 Obecność na treningu'!I65:J65,("=T"))+COUNTIF('6 Obecność na treningu'!I65:J65,("=C"))+COUNTIF('6 Obecność na treningu'!I65:J65,("=K"))</f>
        <v>0</v>
      </c>
      <c r="P86">
        <f>COUNTIF('6 Obecność na treningu'!K65:L65,("=T"))+COUNTIF('6 Obecność na treningu'!K65:L65,("=C"))+COUNTIF('6 Obecność na treningu'!K65:L65,("=K"))</f>
        <v>0</v>
      </c>
      <c r="R86">
        <f>COUNTIF('6 Obecność na treningu'!M65:N65,("=T"))+COUNTIF('6 Obecność na treningu'!M65:N65,("=C"))+COUNTIF('6 Obecność na treningu'!M65:N65,("=K"))</f>
        <v>0</v>
      </c>
      <c r="T86">
        <f>COUNTIF('6 Obecność na treningu'!O65:P65,("=T"))+COUNTIF('6 Obecność na treningu'!O65:P65,("=C"))+COUNTIF('6 Obecność na treningu'!O65:P65,("=K"))</f>
        <v>0</v>
      </c>
      <c r="V86">
        <f>COUNTIF('6 Obecność na treningu'!Q65:R65,("=T"))+COUNTIF('6 Obecność na treningu'!Q65:R65,("=C"))+COUNTIF('6 Obecność na treningu'!Q65:R65,("=K"))</f>
        <v>0</v>
      </c>
      <c r="X86">
        <f>COUNTIF('6 Obecność na treningu'!S65:T65,("=T"))+COUNTIF('6 Obecność na treningu'!S65:T65,("=C"))+COUNTIF('6 Obecność na treningu'!S65:T65,("=K"))</f>
        <v>0</v>
      </c>
      <c r="Z86">
        <f>COUNTIF('6 Obecność na treningu'!U65:V65,("=T"))+COUNTIF('6 Obecność na treningu'!U65:V65,("=C"))+COUNTIF('6 Obecność na treningu'!U65:V65,("=K"))</f>
        <v>0</v>
      </c>
      <c r="AB86">
        <f>COUNTIF('6 Obecność na treningu'!W65:X65,("=T"))+COUNTIF('6 Obecność na treningu'!W65:X65,("=C"))+COUNTIF('6 Obecność na treningu'!W65:X65,("=K"))</f>
        <v>0</v>
      </c>
      <c r="AD86">
        <f>COUNTIF('6 Obecność na treningu'!Y65:Z65,("=T"))+COUNTIF('6 Obecność na treningu'!Y65:Z65,("=C"))+COUNTIF('6 Obecność na treningu'!Y65:Z65,("=K"))</f>
        <v>0</v>
      </c>
      <c r="AF86">
        <f>COUNTIF('6 Obecność na treningu'!AA65:AB65,("=T"))+COUNTIF('6 Obecność na treningu'!AA65:AB65,("=C"))+COUNTIF('6 Obecność na treningu'!AA65:AB65,("=K"))</f>
        <v>0</v>
      </c>
      <c r="AH86">
        <f>COUNTIF('6 Obecność na treningu'!AC65:AD65,("=T"))+COUNTIF('6 Obecność na treningu'!AC65:AD65,("=C"))+COUNTIF('6 Obecność na treningu'!AC65:AD65,("=K"))</f>
        <v>0</v>
      </c>
      <c r="AJ86">
        <f>COUNTIF('6 Obecność na treningu'!AE65:AF65,("=T"))+COUNTIF('6 Obecność na treningu'!AE65:AF65,("=C"))+COUNTIF('6 Obecność na treningu'!AE65:AF65,("=K"))</f>
        <v>0</v>
      </c>
      <c r="AL86">
        <f>COUNTIF('6 Obecność na treningu'!AG65:AH65,("=T"))+COUNTIF('6 Obecność na treningu'!AG65:AH65,("=C"))+COUNTIF('6 Obecność na treningu'!AG65:AH65,("=K"))</f>
        <v>0</v>
      </c>
      <c r="AN86">
        <f>COUNTIF('6 Obecność na treningu'!AI65:AJ65,("=T"))+COUNTIF('6 Obecność na treningu'!AI65:AJ65,("=C"))+COUNTIF('6 Obecność na treningu'!AI65:AJ65,("=K"))</f>
        <v>0</v>
      </c>
      <c r="AP86">
        <f>COUNTIF('6 Obecność na treningu'!AK65:AL65,("=T"))+COUNTIF('6 Obecność na treningu'!AK65:AL65,("=C"))+COUNTIF('6 Obecność na treningu'!AK65:AL65,("=K"))</f>
        <v>0</v>
      </c>
      <c r="AR86">
        <f>COUNTIF('6 Obecność na treningu'!AM65:AN65,("=T"))+COUNTIF('6 Obecność na treningu'!AM65:AN65,("=C"))+COUNTIF('6 Obecność na treningu'!AM65:AN65,("=K"))</f>
        <v>0</v>
      </c>
      <c r="AT86">
        <f>COUNTIF('6 Obecność na treningu'!AO65:AP65,("=T"))+COUNTIF('6 Obecność na treningu'!AO65:AP65,("=C"))+COUNTIF('6 Obecność na treningu'!AO65:AP65,("=K"))</f>
        <v>0</v>
      </c>
      <c r="AV86">
        <f>COUNTIF('6 Obecność na treningu'!AQ65:AR65,("=T"))+COUNTIF('6 Obecność na treningu'!AQ65:AR65,("=C"))+COUNTIF('6 Obecność na treningu'!AQ65:AR65,("=K"))</f>
        <v>0</v>
      </c>
      <c r="AX86">
        <f>COUNTIF('6 Obecność na treningu'!AS65:AT65,("=T"))+COUNTIF('6 Obecność na treningu'!AS65:AT65,("=C"))+COUNTIF('6 Obecność na treningu'!AS65:AT65,("=K"))</f>
        <v>0</v>
      </c>
      <c r="AZ86">
        <f>COUNTIF('6 Obecność na treningu'!AU65:AV65,("=T"))+COUNTIF('6 Obecność na treningu'!AU65:AV65,("=C"))+COUNTIF('6 Obecność na treningu'!AU65:AV65,("=K"))</f>
        <v>0</v>
      </c>
      <c r="BB86">
        <f>COUNTIF('6 Obecność na treningu'!AW65:AX65,("=T"))+COUNTIF('6 Obecność na treningu'!AW65:AX65,("=C"))+COUNTIF('6 Obecność na treningu'!AW65:AX65,("=K"))</f>
        <v>0</v>
      </c>
      <c r="BD86">
        <f>COUNTIF('6 Obecność na treningu'!AY65:AZ65,("=T"))+COUNTIF('6 Obecność na treningu'!AY65:AZ65,("=C"))+COUNTIF('6 Obecność na treningu'!AY65:AZ65,("=K"))</f>
        <v>0</v>
      </c>
      <c r="BF86">
        <f t="shared" si="25"/>
        <v>0</v>
      </c>
      <c r="BH86">
        <f t="shared" si="26"/>
        <v>0</v>
      </c>
      <c r="BJ86">
        <f t="shared" si="27"/>
        <v>0</v>
      </c>
      <c r="BL86">
        <f t="shared" si="28"/>
        <v>0</v>
      </c>
      <c r="BN86">
        <f t="shared" si="29"/>
        <v>0</v>
      </c>
      <c r="BP86">
        <f t="shared" si="30"/>
        <v>0</v>
      </c>
      <c r="BR86">
        <f t="shared" si="31"/>
        <v>0</v>
      </c>
      <c r="BT86">
        <f t="shared" si="32"/>
        <v>0</v>
      </c>
      <c r="BV86">
        <f t="shared" si="33"/>
        <v>0</v>
      </c>
      <c r="BX86">
        <f t="shared" si="34"/>
        <v>0</v>
      </c>
      <c r="BZ86">
        <f t="shared" si="35"/>
        <v>0</v>
      </c>
      <c r="CB86">
        <f t="shared" si="36"/>
        <v>0</v>
      </c>
      <c r="CD86">
        <f t="shared" si="37"/>
        <v>0</v>
      </c>
      <c r="CF86">
        <f t="shared" si="38"/>
        <v>0</v>
      </c>
      <c r="CH86">
        <f t="shared" si="39"/>
        <v>0</v>
      </c>
      <c r="CJ86">
        <f t="shared" si="40"/>
        <v>0</v>
      </c>
      <c r="CL86">
        <f t="shared" si="41"/>
        <v>0</v>
      </c>
      <c r="CN86">
        <f t="shared" si="42"/>
        <v>0</v>
      </c>
      <c r="CP86">
        <f t="shared" si="43"/>
        <v>0</v>
      </c>
      <c r="CR86">
        <f t="shared" si="44"/>
        <v>0</v>
      </c>
      <c r="CT86">
        <f t="shared" si="45"/>
        <v>0</v>
      </c>
      <c r="CV86">
        <f t="shared" si="46"/>
        <v>0</v>
      </c>
      <c r="CX86">
        <f t="shared" si="47"/>
        <v>0</v>
      </c>
    </row>
    <row r="87" spans="2:102" ht="24.9" customHeight="1">
      <c r="B87" s="102" t="s">
        <v>205</v>
      </c>
      <c r="C87" s="103" t="str">
        <f>IF(ISBLANK('2 Spis zawodników - planowanych'!C81),"",'2 Spis zawodników - planowanych'!C81)</f>
        <v/>
      </c>
      <c r="D87" s="103" t="str">
        <f>IF('6 Obecność na treningu'!B66="","",'6 Obecność na treningu'!B66)</f>
        <v/>
      </c>
      <c r="E87" s="103" t="str">
        <f>IF('6 Obecność na treningu'!C66="","",'6 Obecność na treningu'!C66)</f>
        <v/>
      </c>
      <c r="F87" s="104" t="str">
        <f>IF('6 Obecność na treningu'!D66="","",'6 Obecność na treningu'!D66)</f>
        <v/>
      </c>
      <c r="G87" s="201" t="str">
        <f t="shared" si="24"/>
        <v/>
      </c>
      <c r="H87" s="636" t="s">
        <v>171</v>
      </c>
      <c r="I87" s="636"/>
      <c r="L87">
        <f>COUNTIF('6 Obecność na treningu'!G66:H66,("=T"))+COUNTIF('6 Obecność na treningu'!G66:H66,("=C"))+COUNTIF('6 Obecność na treningu'!G66:H66,("=K"))</f>
        <v>0</v>
      </c>
      <c r="N87">
        <f>COUNTIF('6 Obecność na treningu'!I66:J66,("=T"))+COUNTIF('6 Obecność na treningu'!I66:J66,("=C"))+COUNTIF('6 Obecność na treningu'!I66:J66,("=K"))</f>
        <v>0</v>
      </c>
      <c r="P87">
        <f>COUNTIF('6 Obecność na treningu'!K66:L66,("=T"))+COUNTIF('6 Obecność na treningu'!K66:L66,("=C"))+COUNTIF('6 Obecność na treningu'!K66:L66,("=K"))</f>
        <v>0</v>
      </c>
      <c r="R87">
        <f>COUNTIF('6 Obecność na treningu'!M66:N66,("=T"))+COUNTIF('6 Obecność na treningu'!M66:N66,("=C"))+COUNTIF('6 Obecność na treningu'!M66:N66,("=K"))</f>
        <v>0</v>
      </c>
      <c r="T87">
        <f>COUNTIF('6 Obecność na treningu'!O66:P66,("=T"))+COUNTIF('6 Obecność na treningu'!O66:P66,("=C"))+COUNTIF('6 Obecność na treningu'!O66:P66,("=K"))</f>
        <v>0</v>
      </c>
      <c r="V87">
        <f>COUNTIF('6 Obecność na treningu'!Q66:R66,("=T"))+COUNTIF('6 Obecność na treningu'!Q66:R66,("=C"))+COUNTIF('6 Obecność na treningu'!Q66:R66,("=K"))</f>
        <v>0</v>
      </c>
      <c r="X87">
        <f>COUNTIF('6 Obecność na treningu'!S66:T66,("=T"))+COUNTIF('6 Obecność na treningu'!S66:T66,("=C"))+COUNTIF('6 Obecność na treningu'!S66:T66,("=K"))</f>
        <v>0</v>
      </c>
      <c r="Z87">
        <f>COUNTIF('6 Obecność na treningu'!U66:V66,("=T"))+COUNTIF('6 Obecność na treningu'!U66:V66,("=C"))+COUNTIF('6 Obecność na treningu'!U66:V66,("=K"))</f>
        <v>0</v>
      </c>
      <c r="AB87">
        <f>COUNTIF('6 Obecność na treningu'!W66:X66,("=T"))+COUNTIF('6 Obecność na treningu'!W66:X66,("=C"))+COUNTIF('6 Obecność na treningu'!W66:X66,("=K"))</f>
        <v>0</v>
      </c>
      <c r="AD87">
        <f>COUNTIF('6 Obecność na treningu'!Y66:Z66,("=T"))+COUNTIF('6 Obecność na treningu'!Y66:Z66,("=C"))+COUNTIF('6 Obecność na treningu'!Y66:Z66,("=K"))</f>
        <v>0</v>
      </c>
      <c r="AF87">
        <f>COUNTIF('6 Obecność na treningu'!AA66:AB66,("=T"))+COUNTIF('6 Obecność na treningu'!AA66:AB66,("=C"))+COUNTIF('6 Obecność na treningu'!AA66:AB66,("=K"))</f>
        <v>0</v>
      </c>
      <c r="AH87">
        <f>COUNTIF('6 Obecność na treningu'!AC66:AD66,("=T"))+COUNTIF('6 Obecność na treningu'!AC66:AD66,("=C"))+COUNTIF('6 Obecność na treningu'!AC66:AD66,("=K"))</f>
        <v>0</v>
      </c>
      <c r="AJ87">
        <f>COUNTIF('6 Obecność na treningu'!AE66:AF66,("=T"))+COUNTIF('6 Obecność na treningu'!AE66:AF66,("=C"))+COUNTIF('6 Obecność na treningu'!AE66:AF66,("=K"))</f>
        <v>0</v>
      </c>
      <c r="AL87">
        <f>COUNTIF('6 Obecność na treningu'!AG66:AH66,("=T"))+COUNTIF('6 Obecność na treningu'!AG66:AH66,("=C"))+COUNTIF('6 Obecność na treningu'!AG66:AH66,("=K"))</f>
        <v>0</v>
      </c>
      <c r="AN87">
        <f>COUNTIF('6 Obecność na treningu'!AI66:AJ66,("=T"))+COUNTIF('6 Obecność na treningu'!AI66:AJ66,("=C"))+COUNTIF('6 Obecność na treningu'!AI66:AJ66,("=K"))</f>
        <v>0</v>
      </c>
      <c r="AP87">
        <f>COUNTIF('6 Obecność na treningu'!AK66:AL66,("=T"))+COUNTIF('6 Obecność na treningu'!AK66:AL66,("=C"))+COUNTIF('6 Obecność na treningu'!AK66:AL66,("=K"))</f>
        <v>0</v>
      </c>
      <c r="AR87">
        <f>COUNTIF('6 Obecność na treningu'!AM66:AN66,("=T"))+COUNTIF('6 Obecność na treningu'!AM66:AN66,("=C"))+COUNTIF('6 Obecność na treningu'!AM66:AN66,("=K"))</f>
        <v>0</v>
      </c>
      <c r="AT87">
        <f>COUNTIF('6 Obecność na treningu'!AO66:AP66,("=T"))+COUNTIF('6 Obecność na treningu'!AO66:AP66,("=C"))+COUNTIF('6 Obecność na treningu'!AO66:AP66,("=K"))</f>
        <v>0</v>
      </c>
      <c r="AV87">
        <f>COUNTIF('6 Obecność na treningu'!AQ66:AR66,("=T"))+COUNTIF('6 Obecność na treningu'!AQ66:AR66,("=C"))+COUNTIF('6 Obecność na treningu'!AQ66:AR66,("=K"))</f>
        <v>0</v>
      </c>
      <c r="AX87">
        <f>COUNTIF('6 Obecność na treningu'!AS66:AT66,("=T"))+COUNTIF('6 Obecność na treningu'!AS66:AT66,("=C"))+COUNTIF('6 Obecność na treningu'!AS66:AT66,("=K"))</f>
        <v>0</v>
      </c>
      <c r="AZ87">
        <f>COUNTIF('6 Obecność na treningu'!AU66:AV66,("=T"))+COUNTIF('6 Obecność na treningu'!AU66:AV66,("=C"))+COUNTIF('6 Obecność na treningu'!AU66:AV66,("=K"))</f>
        <v>0</v>
      </c>
      <c r="BB87">
        <f>COUNTIF('6 Obecność na treningu'!AW66:AX66,("=T"))+COUNTIF('6 Obecność na treningu'!AW66:AX66,("=C"))+COUNTIF('6 Obecność na treningu'!AW66:AX66,("=K"))</f>
        <v>0</v>
      </c>
      <c r="BD87">
        <f>COUNTIF('6 Obecność na treningu'!AY66:AZ66,("=T"))+COUNTIF('6 Obecność na treningu'!AY66:AZ66,("=C"))+COUNTIF('6 Obecność na treningu'!AY66:AZ66,("=K"))</f>
        <v>0</v>
      </c>
      <c r="BF87">
        <f t="shared" si="25"/>
        <v>0</v>
      </c>
      <c r="BH87">
        <f t="shared" si="26"/>
        <v>0</v>
      </c>
      <c r="BJ87">
        <f t="shared" si="27"/>
        <v>0</v>
      </c>
      <c r="BL87">
        <f t="shared" si="28"/>
        <v>0</v>
      </c>
      <c r="BN87">
        <f t="shared" si="29"/>
        <v>0</v>
      </c>
      <c r="BP87">
        <f t="shared" si="30"/>
        <v>0</v>
      </c>
      <c r="BR87">
        <f t="shared" si="31"/>
        <v>0</v>
      </c>
      <c r="BT87">
        <f t="shared" si="32"/>
        <v>0</v>
      </c>
      <c r="BV87">
        <f t="shared" si="33"/>
        <v>0</v>
      </c>
      <c r="BX87">
        <f t="shared" si="34"/>
        <v>0</v>
      </c>
      <c r="BZ87">
        <f t="shared" si="35"/>
        <v>0</v>
      </c>
      <c r="CB87">
        <f t="shared" si="36"/>
        <v>0</v>
      </c>
      <c r="CD87">
        <f t="shared" si="37"/>
        <v>0</v>
      </c>
      <c r="CF87">
        <f t="shared" si="38"/>
        <v>0</v>
      </c>
      <c r="CH87">
        <f t="shared" si="39"/>
        <v>0</v>
      </c>
      <c r="CJ87">
        <f t="shared" si="40"/>
        <v>0</v>
      </c>
      <c r="CL87">
        <f t="shared" si="41"/>
        <v>0</v>
      </c>
      <c r="CN87">
        <f t="shared" si="42"/>
        <v>0</v>
      </c>
      <c r="CP87">
        <f t="shared" si="43"/>
        <v>0</v>
      </c>
      <c r="CR87">
        <f t="shared" si="44"/>
        <v>0</v>
      </c>
      <c r="CT87">
        <f t="shared" si="45"/>
        <v>0</v>
      </c>
      <c r="CV87">
        <f t="shared" si="46"/>
        <v>0</v>
      </c>
      <c r="CX87">
        <f t="shared" si="47"/>
        <v>0</v>
      </c>
    </row>
    <row r="88" spans="2:102" customFormat="1" ht="24.9" customHeight="1">
      <c r="B88" s="202" t="s">
        <v>350</v>
      </c>
      <c r="C88" s="109"/>
      <c r="D88" s="109"/>
      <c r="E88" s="109"/>
      <c r="F88" s="203"/>
      <c r="G88" s="109"/>
      <c r="H88" s="656" t="s">
        <v>351</v>
      </c>
      <c r="I88" s="656"/>
    </row>
    <row r="89" spans="2:102" ht="14.4" thickBot="1">
      <c r="B89" s="1"/>
      <c r="C89" s="1"/>
      <c r="D89" s="1"/>
      <c r="E89" s="657" t="s">
        <v>352</v>
      </c>
      <c r="F89" s="657"/>
      <c r="G89" s="1"/>
      <c r="H89" s="204" t="s">
        <v>353</v>
      </c>
      <c r="I89" s="204"/>
    </row>
    <row r="90" spans="2:102" ht="23.4" thickBot="1">
      <c r="B90" s="167"/>
      <c r="C90" s="168"/>
      <c r="D90" s="169"/>
      <c r="E90" s="169"/>
      <c r="F90" s="169"/>
      <c r="G90" s="170" t="s">
        <v>123</v>
      </c>
      <c r="H90" s="171" t="s">
        <v>25</v>
      </c>
      <c r="I90" s="172" t="e">
        <f>'5 Uwagi organizacyjne'!$C$6&amp;" "&amp;'5 Uwagi organizacyjne'!$E$6</f>
        <v>#NUM!</v>
      </c>
    </row>
    <row r="91" spans="2:102" ht="22.8">
      <c r="B91" s="62" t="s">
        <v>333</v>
      </c>
      <c r="C91" s="62"/>
      <c r="D91" s="63"/>
      <c r="E91" s="63"/>
      <c r="F91" s="63"/>
      <c r="G91" s="538" t="s">
        <v>388</v>
      </c>
      <c r="H91" s="539"/>
      <c r="I91" s="539"/>
    </row>
    <row r="92" spans="2:102"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97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2:102"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97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2:102">
      <c r="B94" s="1"/>
      <c r="C94" s="1"/>
      <c r="D94" s="1"/>
      <c r="E94" s="1"/>
      <c r="F94" s="1"/>
      <c r="G94" s="665" t="s">
        <v>348</v>
      </c>
      <c r="H94" s="665"/>
      <c r="I94" s="66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97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2:102" ht="17.399999999999999">
      <c r="B95" s="664" t="s">
        <v>154</v>
      </c>
      <c r="C95" s="664"/>
      <c r="D95" s="664"/>
      <c r="E95" s="664"/>
      <c r="F95" s="664"/>
      <c r="G95" s="664"/>
      <c r="H95" s="664"/>
      <c r="I95" s="664"/>
    </row>
    <row r="96" spans="2:102">
      <c r="B96" s="100" t="s">
        <v>356</v>
      </c>
      <c r="C96" s="659" t="str">
        <f>'1 Preliminarz KWM'!$C$8</f>
        <v>[Tu wpisz nazwę dyscypliny]</v>
      </c>
      <c r="D96" s="660"/>
      <c r="E96" s="660"/>
      <c r="F96" s="660"/>
      <c r="G96" s="660"/>
      <c r="H96" s="660"/>
      <c r="I96" s="661"/>
    </row>
    <row r="97" spans="2:102">
      <c r="B97" s="100" t="s">
        <v>2</v>
      </c>
      <c r="C97" s="662" t="e">
        <f>'2 Spis zawodników - planowanych'!$H$9</f>
        <v>#NUM!</v>
      </c>
      <c r="D97" s="663"/>
      <c r="E97" s="663"/>
      <c r="F97" s="663"/>
      <c r="G97" s="663"/>
      <c r="H97" s="663"/>
      <c r="I97" s="663"/>
    </row>
    <row r="98" spans="2:102">
      <c r="B98" s="100" t="s">
        <v>1</v>
      </c>
      <c r="C98" s="663" t="str">
        <f>'1 Preliminarz KWM'!$C$10</f>
        <v>[Tu wpisz miejscowość]</v>
      </c>
      <c r="D98" s="663"/>
      <c r="E98" s="663"/>
      <c r="F98" s="663"/>
      <c r="G98" s="663"/>
      <c r="H98" s="663"/>
      <c r="I98" s="663"/>
    </row>
    <row r="99" spans="2:102"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97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2:102" ht="15.6">
      <c r="B100" s="658" t="s">
        <v>349</v>
      </c>
      <c r="C100" s="658"/>
      <c r="D100" s="658"/>
      <c r="E100" s="658"/>
      <c r="F100" s="658"/>
      <c r="G100" s="658"/>
      <c r="H100" s="658"/>
      <c r="I100" s="658"/>
    </row>
    <row r="101" spans="2:102" ht="31.2">
      <c r="B101" s="101" t="s">
        <v>70</v>
      </c>
      <c r="C101" s="101" t="s">
        <v>152</v>
      </c>
      <c r="D101" s="101" t="s">
        <v>78</v>
      </c>
      <c r="E101" s="101" t="s">
        <v>175</v>
      </c>
      <c r="F101" s="101" t="s">
        <v>73</v>
      </c>
      <c r="G101" s="101" t="s">
        <v>390</v>
      </c>
      <c r="H101" s="666" t="s">
        <v>153</v>
      </c>
      <c r="I101" s="666"/>
      <c r="L101" t="s">
        <v>173</v>
      </c>
      <c r="BF101" t="s">
        <v>172</v>
      </c>
    </row>
    <row r="102" spans="2:102" ht="24.9" customHeight="1">
      <c r="B102" s="102" t="s">
        <v>206</v>
      </c>
      <c r="C102" s="103" t="str">
        <f>IF(ISBLANK('2 Spis zawodników - planowanych'!C81),"",'2 Spis zawodników - planowanych'!C81)</f>
        <v/>
      </c>
      <c r="D102" s="103" t="str">
        <f>IF('6 Obecność na treningu'!B70="","",'6 Obecność na treningu'!B70)</f>
        <v/>
      </c>
      <c r="E102" s="103" t="str">
        <f>IF('6 Obecność na treningu'!C70="","",'6 Obecność na treningu'!C70)</f>
        <v/>
      </c>
      <c r="F102" s="104" t="str">
        <f>IF('6 Obecność na treningu'!D70="","",'6 Obecność na treningu'!D70)</f>
        <v/>
      </c>
      <c r="G102" s="201" t="str">
        <f>IF(SUM(BF102:CX102)=0,"",SUM(BF102:CX102))</f>
        <v/>
      </c>
      <c r="H102" s="646" t="s">
        <v>171</v>
      </c>
      <c r="I102" s="648"/>
      <c r="L102">
        <f>COUNTIF('6 Obecność na treningu'!G70:H70,("=T"))+COUNTIF('6 Obecność na treningu'!G70:H70,("=C"))+COUNTIF('6 Obecność na treningu'!G70:H70,("=K"))</f>
        <v>0</v>
      </c>
      <c r="N102">
        <f>COUNTIF('6 Obecność na treningu'!I70:J70,("=T"))+COUNTIF('6 Obecność na treningu'!I70:J70,("=C"))+COUNTIF('6 Obecność na treningu'!I70:J70,("=K"))</f>
        <v>0</v>
      </c>
      <c r="P102">
        <f>COUNTIF('6 Obecność na treningu'!K70:L70,("=T"))+COUNTIF('6 Obecność na treningu'!K70:L70,("=C"))+COUNTIF('6 Obecność na treningu'!K70:L70,("=K"))</f>
        <v>0</v>
      </c>
      <c r="R102">
        <f>COUNTIF('6 Obecność na treningu'!M70:N70,("=T"))+COUNTIF('6 Obecność na treningu'!M70:N70,("=C"))+COUNTIF('6 Obecność na treningu'!M70:N70,("=K"))</f>
        <v>0</v>
      </c>
      <c r="T102">
        <f>COUNTIF('6 Obecność na treningu'!O70:P70,("=T"))+COUNTIF('6 Obecność na treningu'!O70:P70,("=C"))+COUNTIF('6 Obecność na treningu'!O70:P70,("=K"))</f>
        <v>0</v>
      </c>
      <c r="V102">
        <f>COUNTIF('6 Obecność na treningu'!Q70:R70,("=T"))+COUNTIF('6 Obecność na treningu'!Q70:R70,("=C"))+COUNTIF('6 Obecność na treningu'!Q70:R70,("=K"))</f>
        <v>0</v>
      </c>
      <c r="X102">
        <f>COUNTIF('6 Obecność na treningu'!S70:T70,("=T"))+COUNTIF('6 Obecność na treningu'!S70:T70,("=C"))+COUNTIF('6 Obecność na treningu'!S70:T70,("=K"))</f>
        <v>0</v>
      </c>
      <c r="Z102">
        <f>COUNTIF('6 Obecność na treningu'!U70:V70,("=T"))+COUNTIF('6 Obecność na treningu'!U70:V70,("=C"))+COUNTIF('6 Obecność na treningu'!U70:V70,("=K"))</f>
        <v>0</v>
      </c>
      <c r="AB102">
        <f>COUNTIF('6 Obecność na treningu'!W70:X70,("=T"))+COUNTIF('6 Obecność na treningu'!W70:X70,("=C"))+COUNTIF('6 Obecność na treningu'!W70:X70,("=K"))</f>
        <v>0</v>
      </c>
      <c r="AD102">
        <f>COUNTIF('6 Obecność na treningu'!Y70:Z70,("=T"))+COUNTIF('6 Obecność na treningu'!Y70:Z70,("=C"))+COUNTIF('6 Obecność na treningu'!Y70:Z70,("=K"))</f>
        <v>0</v>
      </c>
      <c r="AF102">
        <f>COUNTIF('6 Obecność na treningu'!AA70:AB70,("=T"))+COUNTIF('6 Obecność na treningu'!AA70:AB70,("=C"))+COUNTIF('6 Obecność na treningu'!AA70:AB70,("=K"))</f>
        <v>0</v>
      </c>
      <c r="AH102">
        <f>COUNTIF('6 Obecność na treningu'!AC70:AD70,("=T"))+COUNTIF('6 Obecność na treningu'!AC70:AD70,("=C"))+COUNTIF('6 Obecność na treningu'!AC70:AD70,("=K"))</f>
        <v>0</v>
      </c>
      <c r="AJ102">
        <f>COUNTIF('6 Obecność na treningu'!AE70:AF70,("=T"))+COUNTIF('6 Obecność na treningu'!AE70:AF70,("=C"))+COUNTIF('6 Obecność na treningu'!AE70:AF70,("=K"))</f>
        <v>0</v>
      </c>
      <c r="AL102">
        <f>COUNTIF('6 Obecność na treningu'!AG70:AH70,("=T"))+COUNTIF('6 Obecność na treningu'!AG70:AH70,("=C"))+COUNTIF('6 Obecność na treningu'!AG70:AH70,("=K"))</f>
        <v>0</v>
      </c>
      <c r="AN102">
        <f>COUNTIF('6 Obecność na treningu'!AI70:AJ70,("=T"))+COUNTIF('6 Obecność na treningu'!AI70:AJ70,("=C"))+COUNTIF('6 Obecność na treningu'!AI70:AJ70,("=K"))</f>
        <v>0</v>
      </c>
      <c r="AP102">
        <f>COUNTIF('6 Obecność na treningu'!AK70:AL70,("=T"))+COUNTIF('6 Obecność na treningu'!AK70:AL70,("=C"))+COUNTIF('6 Obecność na treningu'!AK70:AL70,("=K"))</f>
        <v>0</v>
      </c>
      <c r="AR102">
        <f>COUNTIF('6 Obecność na treningu'!AM70:AN70,("=T"))+COUNTIF('6 Obecność na treningu'!AM70:AN70,("=C"))+COUNTIF('6 Obecność na treningu'!AM70:AN70,("=K"))</f>
        <v>0</v>
      </c>
      <c r="AT102">
        <f>COUNTIF('6 Obecność na treningu'!AO70:AP70,("=T"))+COUNTIF('6 Obecność na treningu'!AO70:AP70,("=C"))+COUNTIF('6 Obecność na treningu'!AO70:AP70,("=K"))</f>
        <v>0</v>
      </c>
      <c r="AV102">
        <f>COUNTIF('6 Obecność na treningu'!AQ70:AR70,("=T"))+COUNTIF('6 Obecność na treningu'!AQ70:AR70,("=C"))+COUNTIF('6 Obecność na treningu'!AQ70:AR70,("=K"))</f>
        <v>0</v>
      </c>
      <c r="AX102">
        <f>COUNTIF('6 Obecność na treningu'!AS70:AT70,("=T"))+COUNTIF('6 Obecność na treningu'!AS70:AT70,("=C"))+COUNTIF('6 Obecność na treningu'!AS70:AT70,("=K"))</f>
        <v>0</v>
      </c>
      <c r="AZ102">
        <f>COUNTIF('6 Obecność na treningu'!AU70:AV70,("=T"))+COUNTIF('6 Obecność na treningu'!AU70:AV70,("=C"))+COUNTIF('6 Obecność na treningu'!AU70:AV70,("=K"))</f>
        <v>0</v>
      </c>
      <c r="BB102">
        <f>COUNTIF('6 Obecność na treningu'!AW70:AX70,("=T"))+COUNTIF('6 Obecność na treningu'!AW70:AX70,("=C"))+COUNTIF('6 Obecność na treningu'!AW70:AX70,("=K"))</f>
        <v>0</v>
      </c>
      <c r="BD102">
        <f>COUNTIF('6 Obecność na treningu'!AY70:AZ70,("=T"))+COUNTIF('6 Obecność na treningu'!AY70:AZ70,("=C"))+COUNTIF('6 Obecność na treningu'!AY70:AZ70,("=K"))</f>
        <v>0</v>
      </c>
      <c r="BF102">
        <f>IF(L102&lt;&gt;0,1,0)</f>
        <v>0</v>
      </c>
      <c r="BH102">
        <f>IF(N102&lt;&gt;0,1,0)</f>
        <v>0</v>
      </c>
      <c r="BJ102">
        <f>IF(P102&lt;&gt;0,1,0)</f>
        <v>0</v>
      </c>
      <c r="BL102">
        <f>IF(R102&lt;&gt;0,1,0)</f>
        <v>0</v>
      </c>
      <c r="BN102">
        <f>IF(T102&lt;&gt;0,1,0)</f>
        <v>0</v>
      </c>
      <c r="BP102">
        <f>IF(V102&lt;&gt;0,1,0)</f>
        <v>0</v>
      </c>
      <c r="BR102">
        <f>IF(X102&lt;&gt;0,1,0)</f>
        <v>0</v>
      </c>
      <c r="BT102">
        <f>IF(Z102&lt;&gt;0,1,0)</f>
        <v>0</v>
      </c>
      <c r="BV102">
        <f>IF(AB102&lt;&gt;0,1,0)</f>
        <v>0</v>
      </c>
      <c r="BX102">
        <f>IF(AD102&lt;&gt;0,1,0)</f>
        <v>0</v>
      </c>
      <c r="BZ102">
        <f>IF(AF102&lt;&gt;0,1,0)</f>
        <v>0</v>
      </c>
      <c r="CB102">
        <f>IF(AH102&lt;&gt;0,1,0)</f>
        <v>0</v>
      </c>
      <c r="CD102">
        <f>IF(AJ102&lt;&gt;0,1,0)</f>
        <v>0</v>
      </c>
      <c r="CF102">
        <f>IF(AL102&lt;&gt;0,1,0)</f>
        <v>0</v>
      </c>
      <c r="CH102">
        <f>IF(AN102&lt;&gt;0,1,0)</f>
        <v>0</v>
      </c>
      <c r="CJ102">
        <f>IF(AP102&lt;&gt;0,1,0)</f>
        <v>0</v>
      </c>
      <c r="CL102">
        <f>IF(AR102&lt;&gt;0,1,0)</f>
        <v>0</v>
      </c>
      <c r="CN102">
        <f>IF(AT102&lt;&gt;0,1,0)</f>
        <v>0</v>
      </c>
      <c r="CP102">
        <f>IF(AV102&lt;&gt;0,1,0)</f>
        <v>0</v>
      </c>
      <c r="CR102">
        <f>IF(AX102&lt;&gt;0,1,0)</f>
        <v>0</v>
      </c>
      <c r="CT102">
        <f>IF(AZ102&lt;&gt;0,1,0)</f>
        <v>0</v>
      </c>
      <c r="CV102">
        <f>IF(BB102&lt;&gt;0,1,0)</f>
        <v>0</v>
      </c>
      <c r="CX102">
        <f>IF(BD102&lt;&gt;0,1,0)</f>
        <v>0</v>
      </c>
    </row>
    <row r="103" spans="2:102" ht="24.9" customHeight="1">
      <c r="B103" s="102" t="s">
        <v>207</v>
      </c>
      <c r="C103" s="103" t="str">
        <f>IF(ISBLANK('2 Spis zawodników - planowanych'!C82),"",'2 Spis zawodników - planowanych'!C82)</f>
        <v/>
      </c>
      <c r="D103" s="103" t="str">
        <f>IF('6 Obecność na treningu'!B71="","",'6 Obecność na treningu'!B71)</f>
        <v/>
      </c>
      <c r="E103" s="103" t="str">
        <f>IF('6 Obecność na treningu'!C71="","",'6 Obecność na treningu'!C71)</f>
        <v/>
      </c>
      <c r="F103" s="104" t="str">
        <f>IF('6 Obecność na treningu'!D71="","",'6 Obecność na treningu'!D71)</f>
        <v/>
      </c>
      <c r="G103" s="201" t="str">
        <f t="shared" ref="G103:G131" si="48">IF(SUM(BF103:CX103)=0,"",SUM(BF103:CX103))</f>
        <v/>
      </c>
      <c r="H103" s="646" t="s">
        <v>171</v>
      </c>
      <c r="I103" s="648"/>
      <c r="L103">
        <f>COUNTIF('6 Obecność na treningu'!G71:H71,("=T"))+COUNTIF('6 Obecność na treningu'!G71:H71,("=C"))+COUNTIF('6 Obecność na treningu'!G71:H71,("=K"))</f>
        <v>0</v>
      </c>
      <c r="N103">
        <f>COUNTIF('6 Obecność na treningu'!I71:J71,("=T"))+COUNTIF('6 Obecność na treningu'!I71:J71,("=C"))+COUNTIF('6 Obecność na treningu'!I71:J71,("=K"))</f>
        <v>0</v>
      </c>
      <c r="P103">
        <f>COUNTIF('6 Obecność na treningu'!K71:L71,("=T"))+COUNTIF('6 Obecność na treningu'!K71:L71,("=C"))+COUNTIF('6 Obecność na treningu'!K71:L71,("=K"))</f>
        <v>0</v>
      </c>
      <c r="R103">
        <f>COUNTIF('6 Obecność na treningu'!M71:N71,("=T"))+COUNTIF('6 Obecność na treningu'!M71:N71,("=C"))+COUNTIF('6 Obecność na treningu'!M71:N71,("=K"))</f>
        <v>0</v>
      </c>
      <c r="T103">
        <f>COUNTIF('6 Obecność na treningu'!O71:P71,("=T"))+COUNTIF('6 Obecność na treningu'!O71:P71,("=C"))+COUNTIF('6 Obecność na treningu'!O71:P71,("=K"))</f>
        <v>0</v>
      </c>
      <c r="V103">
        <f>COUNTIF('6 Obecność na treningu'!Q71:R71,("=T"))+COUNTIF('6 Obecność na treningu'!Q71:R71,("=C"))+COUNTIF('6 Obecność na treningu'!Q71:R71,("=K"))</f>
        <v>0</v>
      </c>
      <c r="X103">
        <f>COUNTIF('6 Obecność na treningu'!S71:T71,("=T"))+COUNTIF('6 Obecność na treningu'!S71:T71,("=C"))+COUNTIF('6 Obecność na treningu'!S71:T71,("=K"))</f>
        <v>0</v>
      </c>
      <c r="Z103">
        <f>COUNTIF('6 Obecność na treningu'!U71:V71,("=T"))+COUNTIF('6 Obecność na treningu'!U71:V71,("=C"))+COUNTIF('6 Obecność na treningu'!U71:V71,("=K"))</f>
        <v>0</v>
      </c>
      <c r="AB103">
        <f>COUNTIF('6 Obecność na treningu'!W71:X71,("=T"))+COUNTIF('6 Obecność na treningu'!W71:X71,("=C"))+COUNTIF('6 Obecność na treningu'!W71:X71,("=K"))</f>
        <v>0</v>
      </c>
      <c r="AD103">
        <f>COUNTIF('6 Obecność na treningu'!Y71:Z71,("=T"))+COUNTIF('6 Obecność na treningu'!Y71:Z71,("=C"))+COUNTIF('6 Obecność na treningu'!Y71:Z71,("=K"))</f>
        <v>0</v>
      </c>
      <c r="AF103">
        <f>COUNTIF('6 Obecność na treningu'!AA71:AB71,("=T"))+COUNTIF('6 Obecność na treningu'!AA71:AB71,("=C"))+COUNTIF('6 Obecność na treningu'!AA71:AB71,("=K"))</f>
        <v>0</v>
      </c>
      <c r="AH103">
        <f>COUNTIF('6 Obecność na treningu'!AC71:AD71,("=T"))+COUNTIF('6 Obecność na treningu'!AC71:AD71,("=C"))+COUNTIF('6 Obecność na treningu'!AC71:AD71,("=K"))</f>
        <v>0</v>
      </c>
      <c r="AJ103">
        <f>COUNTIF('6 Obecność na treningu'!AE71:AF71,("=T"))+COUNTIF('6 Obecność na treningu'!AE71:AF71,("=C"))+COUNTIF('6 Obecność na treningu'!AE71:AF71,("=K"))</f>
        <v>0</v>
      </c>
      <c r="AL103">
        <f>COUNTIF('6 Obecność na treningu'!AG71:AH71,("=T"))+COUNTIF('6 Obecność na treningu'!AG71:AH71,("=C"))+COUNTIF('6 Obecność na treningu'!AG71:AH71,("=K"))</f>
        <v>0</v>
      </c>
      <c r="AN103">
        <f>COUNTIF('6 Obecność na treningu'!AI71:AJ71,("=T"))+COUNTIF('6 Obecność na treningu'!AI71:AJ71,("=C"))+COUNTIF('6 Obecność na treningu'!AI71:AJ71,("=K"))</f>
        <v>0</v>
      </c>
      <c r="AP103">
        <f>COUNTIF('6 Obecność na treningu'!AK71:AL71,("=T"))+COUNTIF('6 Obecność na treningu'!AK71:AL71,("=C"))+COUNTIF('6 Obecność na treningu'!AK71:AL71,("=K"))</f>
        <v>0</v>
      </c>
      <c r="AR103">
        <f>COUNTIF('6 Obecność na treningu'!AM71:AN71,("=T"))+COUNTIF('6 Obecność na treningu'!AM71:AN71,("=C"))+COUNTIF('6 Obecność na treningu'!AM71:AN71,("=K"))</f>
        <v>0</v>
      </c>
      <c r="AT103">
        <f>COUNTIF('6 Obecność na treningu'!AO71:AP71,("=T"))+COUNTIF('6 Obecność na treningu'!AO71:AP71,("=C"))+COUNTIF('6 Obecność na treningu'!AO71:AP71,("=K"))</f>
        <v>0</v>
      </c>
      <c r="AV103">
        <f>COUNTIF('6 Obecność na treningu'!AQ71:AR71,("=T"))+COUNTIF('6 Obecność na treningu'!AQ71:AR71,("=C"))+COUNTIF('6 Obecność na treningu'!AQ71:AR71,("=K"))</f>
        <v>0</v>
      </c>
      <c r="AX103">
        <f>COUNTIF('6 Obecność na treningu'!AS71:AT71,("=T"))+COUNTIF('6 Obecność na treningu'!AS71:AT71,("=C"))+COUNTIF('6 Obecność na treningu'!AS71:AT71,("=K"))</f>
        <v>0</v>
      </c>
      <c r="AZ103">
        <f>COUNTIF('6 Obecność na treningu'!AU71:AV71,("=T"))+COUNTIF('6 Obecność na treningu'!AU71:AV71,("=C"))+COUNTIF('6 Obecność na treningu'!AU71:AV71,("=K"))</f>
        <v>0</v>
      </c>
      <c r="BB103">
        <f>COUNTIF('6 Obecność na treningu'!AW71:AX71,("=T"))+COUNTIF('6 Obecność na treningu'!AW71:AX71,("=C"))+COUNTIF('6 Obecność na treningu'!AW71:AX71,("=K"))</f>
        <v>0</v>
      </c>
      <c r="BD103">
        <f>COUNTIF('6 Obecność na treningu'!AY71:AZ71,("=T"))+COUNTIF('6 Obecność na treningu'!AY71:AZ71,("=C"))+COUNTIF('6 Obecność na treningu'!AY71:AZ71,("=K"))</f>
        <v>0</v>
      </c>
      <c r="BF103">
        <f t="shared" ref="BF103:BF131" si="49">IF(L103&lt;&gt;0,1,0)</f>
        <v>0</v>
      </c>
      <c r="BH103">
        <f t="shared" ref="BH103:BH131" si="50">IF(N103&lt;&gt;0,1,0)</f>
        <v>0</v>
      </c>
      <c r="BJ103">
        <f t="shared" ref="BJ103:BJ131" si="51">IF(P103&lt;&gt;0,1,0)</f>
        <v>0</v>
      </c>
      <c r="BL103">
        <f t="shared" ref="BL103:BL131" si="52">IF(R103&lt;&gt;0,1,0)</f>
        <v>0</v>
      </c>
      <c r="BN103">
        <f t="shared" ref="BN103:BN131" si="53">IF(T103&lt;&gt;0,1,0)</f>
        <v>0</v>
      </c>
      <c r="BP103">
        <f t="shared" ref="BP103:BP131" si="54">IF(V103&lt;&gt;0,1,0)</f>
        <v>0</v>
      </c>
      <c r="BR103">
        <f t="shared" ref="BR103:BR131" si="55">IF(X103&lt;&gt;0,1,0)</f>
        <v>0</v>
      </c>
      <c r="BT103">
        <f t="shared" ref="BT103:BT131" si="56">IF(Z103&lt;&gt;0,1,0)</f>
        <v>0</v>
      </c>
      <c r="BV103">
        <f t="shared" ref="BV103:BV131" si="57">IF(AB103&lt;&gt;0,1,0)</f>
        <v>0</v>
      </c>
      <c r="BX103">
        <f t="shared" ref="BX103:BX131" si="58">IF(AD103&lt;&gt;0,1,0)</f>
        <v>0</v>
      </c>
      <c r="BZ103">
        <f t="shared" ref="BZ103:BZ131" si="59">IF(AF103&lt;&gt;0,1,0)</f>
        <v>0</v>
      </c>
      <c r="CB103">
        <f t="shared" ref="CB103:CB131" si="60">IF(AH103&lt;&gt;0,1,0)</f>
        <v>0</v>
      </c>
      <c r="CD103">
        <f t="shared" ref="CD103:CD131" si="61">IF(AJ103&lt;&gt;0,1,0)</f>
        <v>0</v>
      </c>
      <c r="CF103">
        <f t="shared" ref="CF103:CF131" si="62">IF(AL103&lt;&gt;0,1,0)</f>
        <v>0</v>
      </c>
      <c r="CH103">
        <f t="shared" ref="CH103:CH131" si="63">IF(AN103&lt;&gt;0,1,0)</f>
        <v>0</v>
      </c>
      <c r="CJ103">
        <f t="shared" ref="CJ103:CJ131" si="64">IF(AP103&lt;&gt;0,1,0)</f>
        <v>0</v>
      </c>
      <c r="CL103">
        <f t="shared" ref="CL103:CL131" si="65">IF(AR103&lt;&gt;0,1,0)</f>
        <v>0</v>
      </c>
      <c r="CN103">
        <f t="shared" ref="CN103:CN131" si="66">IF(AT103&lt;&gt;0,1,0)</f>
        <v>0</v>
      </c>
      <c r="CP103">
        <f t="shared" ref="CP103:CP131" si="67">IF(AV103&lt;&gt;0,1,0)</f>
        <v>0</v>
      </c>
      <c r="CR103">
        <f t="shared" ref="CR103:CR131" si="68">IF(AX103&lt;&gt;0,1,0)</f>
        <v>0</v>
      </c>
      <c r="CT103">
        <f t="shared" ref="CT103:CT131" si="69">IF(AZ103&lt;&gt;0,1,0)</f>
        <v>0</v>
      </c>
      <c r="CV103">
        <f t="shared" ref="CV103:CV131" si="70">IF(BB103&lt;&gt;0,1,0)</f>
        <v>0</v>
      </c>
      <c r="CX103">
        <f t="shared" ref="CX103:CX131" si="71">IF(BD103&lt;&gt;0,1,0)</f>
        <v>0</v>
      </c>
    </row>
    <row r="104" spans="2:102" ht="24.9" customHeight="1">
      <c r="B104" s="102" t="s">
        <v>208</v>
      </c>
      <c r="C104" s="103" t="str">
        <f>IF(ISBLANK('2 Spis zawodników - planowanych'!C83),"",'2 Spis zawodników - planowanych'!C83)</f>
        <v/>
      </c>
      <c r="D104" s="103" t="str">
        <f>IF('6 Obecność na treningu'!B72="","",'6 Obecność na treningu'!B72)</f>
        <v/>
      </c>
      <c r="E104" s="103" t="str">
        <f>IF('6 Obecność na treningu'!C72="","",'6 Obecność na treningu'!C72)</f>
        <v/>
      </c>
      <c r="F104" s="104" t="str">
        <f>IF('6 Obecność na treningu'!D72="","",'6 Obecność na treningu'!D72)</f>
        <v/>
      </c>
      <c r="G104" s="201" t="str">
        <f t="shared" si="48"/>
        <v/>
      </c>
      <c r="H104" s="646" t="s">
        <v>171</v>
      </c>
      <c r="I104" s="648"/>
      <c r="L104">
        <f>COUNTIF('6 Obecność na treningu'!G72:H72,("=T"))+COUNTIF('6 Obecność na treningu'!G72:H72,("=C"))+COUNTIF('6 Obecność na treningu'!G72:H72,("=K"))</f>
        <v>0</v>
      </c>
      <c r="N104">
        <f>COUNTIF('6 Obecność na treningu'!I72:J72,("=T"))+COUNTIF('6 Obecność na treningu'!I72:J72,("=C"))+COUNTIF('6 Obecność na treningu'!I72:J72,("=K"))</f>
        <v>0</v>
      </c>
      <c r="P104">
        <f>COUNTIF('6 Obecność na treningu'!K72:L72,("=T"))+COUNTIF('6 Obecność na treningu'!K72:L72,("=C"))+COUNTIF('6 Obecność na treningu'!K72:L72,("=K"))</f>
        <v>0</v>
      </c>
      <c r="R104">
        <f>COUNTIF('6 Obecność na treningu'!M72:N72,("=T"))+COUNTIF('6 Obecność na treningu'!M72:N72,("=C"))+COUNTIF('6 Obecność na treningu'!M72:N72,("=K"))</f>
        <v>0</v>
      </c>
      <c r="T104">
        <f>COUNTIF('6 Obecność na treningu'!O72:P72,("=T"))+COUNTIF('6 Obecność na treningu'!O72:P72,("=C"))+COUNTIF('6 Obecność na treningu'!O72:P72,("=K"))</f>
        <v>0</v>
      </c>
      <c r="V104">
        <f>COUNTIF('6 Obecność na treningu'!Q72:R72,("=T"))+COUNTIF('6 Obecność na treningu'!Q72:R72,("=C"))+COUNTIF('6 Obecność na treningu'!Q72:R72,("=K"))</f>
        <v>0</v>
      </c>
      <c r="X104">
        <f>COUNTIF('6 Obecność na treningu'!S72:T72,("=T"))+COUNTIF('6 Obecność na treningu'!S72:T72,("=C"))+COUNTIF('6 Obecność na treningu'!S72:T72,("=K"))</f>
        <v>0</v>
      </c>
      <c r="Z104">
        <f>COUNTIF('6 Obecność na treningu'!U72:V72,("=T"))+COUNTIF('6 Obecność na treningu'!U72:V72,("=C"))+COUNTIF('6 Obecność na treningu'!U72:V72,("=K"))</f>
        <v>0</v>
      </c>
      <c r="AB104">
        <f>COUNTIF('6 Obecność na treningu'!W72:X72,("=T"))+COUNTIF('6 Obecność na treningu'!W72:X72,("=C"))+COUNTIF('6 Obecność na treningu'!W72:X72,("=K"))</f>
        <v>0</v>
      </c>
      <c r="AD104">
        <f>COUNTIF('6 Obecność na treningu'!Y72:Z72,("=T"))+COUNTIF('6 Obecność na treningu'!Y72:Z72,("=C"))+COUNTIF('6 Obecność na treningu'!Y72:Z72,("=K"))</f>
        <v>0</v>
      </c>
      <c r="AF104">
        <f>COUNTIF('6 Obecność na treningu'!AA72:AB72,("=T"))+COUNTIF('6 Obecność na treningu'!AA72:AB72,("=C"))+COUNTIF('6 Obecność na treningu'!AA72:AB72,("=K"))</f>
        <v>0</v>
      </c>
      <c r="AH104">
        <f>COUNTIF('6 Obecność na treningu'!AC72:AD72,("=T"))+COUNTIF('6 Obecność na treningu'!AC72:AD72,("=C"))+COUNTIF('6 Obecność na treningu'!AC72:AD72,("=K"))</f>
        <v>0</v>
      </c>
      <c r="AJ104">
        <f>COUNTIF('6 Obecność na treningu'!AE72:AF72,("=T"))+COUNTIF('6 Obecność na treningu'!AE72:AF72,("=C"))+COUNTIF('6 Obecność na treningu'!AE72:AF72,("=K"))</f>
        <v>0</v>
      </c>
      <c r="AL104">
        <f>COUNTIF('6 Obecność na treningu'!AG72:AH72,("=T"))+COUNTIF('6 Obecność na treningu'!AG72:AH72,("=C"))+COUNTIF('6 Obecność na treningu'!AG72:AH72,("=K"))</f>
        <v>0</v>
      </c>
      <c r="AN104">
        <f>COUNTIF('6 Obecność na treningu'!AI72:AJ72,("=T"))+COUNTIF('6 Obecność na treningu'!AI72:AJ72,("=C"))+COUNTIF('6 Obecność na treningu'!AI72:AJ72,("=K"))</f>
        <v>0</v>
      </c>
      <c r="AP104">
        <f>COUNTIF('6 Obecność na treningu'!AK72:AL72,("=T"))+COUNTIF('6 Obecność na treningu'!AK72:AL72,("=C"))+COUNTIF('6 Obecność na treningu'!AK72:AL72,("=K"))</f>
        <v>0</v>
      </c>
      <c r="AR104">
        <f>COUNTIF('6 Obecność na treningu'!AM72:AN72,("=T"))+COUNTIF('6 Obecność na treningu'!AM72:AN72,("=C"))+COUNTIF('6 Obecność na treningu'!AM72:AN72,("=K"))</f>
        <v>0</v>
      </c>
      <c r="AT104">
        <f>COUNTIF('6 Obecność na treningu'!AO72:AP72,("=T"))+COUNTIF('6 Obecność na treningu'!AO72:AP72,("=C"))+COUNTIF('6 Obecność na treningu'!AO72:AP72,("=K"))</f>
        <v>0</v>
      </c>
      <c r="AV104">
        <f>COUNTIF('6 Obecność na treningu'!AQ72:AR72,("=T"))+COUNTIF('6 Obecność na treningu'!AQ72:AR72,("=C"))+COUNTIF('6 Obecność na treningu'!AQ72:AR72,("=K"))</f>
        <v>0</v>
      </c>
      <c r="AX104">
        <f>COUNTIF('6 Obecność na treningu'!AS72:AT72,("=T"))+COUNTIF('6 Obecność na treningu'!AS72:AT72,("=C"))+COUNTIF('6 Obecność na treningu'!AS72:AT72,("=K"))</f>
        <v>0</v>
      </c>
      <c r="AZ104">
        <f>COUNTIF('6 Obecność na treningu'!AU72:AV72,("=T"))+COUNTIF('6 Obecność na treningu'!AU72:AV72,("=C"))+COUNTIF('6 Obecność na treningu'!AU72:AV72,("=K"))</f>
        <v>0</v>
      </c>
      <c r="BB104">
        <f>COUNTIF('6 Obecność na treningu'!AW72:AX72,("=T"))+COUNTIF('6 Obecność na treningu'!AW72:AX72,("=C"))+COUNTIF('6 Obecność na treningu'!AW72:AX72,("=K"))</f>
        <v>0</v>
      </c>
      <c r="BD104">
        <f>COUNTIF('6 Obecność na treningu'!AY72:AZ72,("=T"))+COUNTIF('6 Obecność na treningu'!AY72:AZ72,("=C"))+COUNTIF('6 Obecność na treningu'!AY72:AZ72,("=K"))</f>
        <v>0</v>
      </c>
      <c r="BF104">
        <f t="shared" si="49"/>
        <v>0</v>
      </c>
      <c r="BH104">
        <f t="shared" si="50"/>
        <v>0</v>
      </c>
      <c r="BJ104">
        <f t="shared" si="51"/>
        <v>0</v>
      </c>
      <c r="BL104">
        <f t="shared" si="52"/>
        <v>0</v>
      </c>
      <c r="BN104">
        <f t="shared" si="53"/>
        <v>0</v>
      </c>
      <c r="BP104">
        <f t="shared" si="54"/>
        <v>0</v>
      </c>
      <c r="BR104">
        <f t="shared" si="55"/>
        <v>0</v>
      </c>
      <c r="BT104">
        <f t="shared" si="56"/>
        <v>0</v>
      </c>
      <c r="BV104">
        <f t="shared" si="57"/>
        <v>0</v>
      </c>
      <c r="BX104">
        <f t="shared" si="58"/>
        <v>0</v>
      </c>
      <c r="BZ104">
        <f t="shared" si="59"/>
        <v>0</v>
      </c>
      <c r="CB104">
        <f t="shared" si="60"/>
        <v>0</v>
      </c>
      <c r="CD104">
        <f t="shared" si="61"/>
        <v>0</v>
      </c>
      <c r="CF104">
        <f t="shared" si="62"/>
        <v>0</v>
      </c>
      <c r="CH104">
        <f t="shared" si="63"/>
        <v>0</v>
      </c>
      <c r="CJ104">
        <f t="shared" si="64"/>
        <v>0</v>
      </c>
      <c r="CL104">
        <f t="shared" si="65"/>
        <v>0</v>
      </c>
      <c r="CN104">
        <f t="shared" si="66"/>
        <v>0</v>
      </c>
      <c r="CP104">
        <f t="shared" si="67"/>
        <v>0</v>
      </c>
      <c r="CR104">
        <f t="shared" si="68"/>
        <v>0</v>
      </c>
      <c r="CT104">
        <f t="shared" si="69"/>
        <v>0</v>
      </c>
      <c r="CV104">
        <f t="shared" si="70"/>
        <v>0</v>
      </c>
      <c r="CX104">
        <f t="shared" si="71"/>
        <v>0</v>
      </c>
    </row>
    <row r="105" spans="2:102" ht="24.9" customHeight="1">
      <c r="B105" s="102" t="s">
        <v>209</v>
      </c>
      <c r="C105" s="103" t="str">
        <f>IF(ISBLANK('2 Spis zawodników - planowanych'!C84),"",'2 Spis zawodników - planowanych'!C84)</f>
        <v/>
      </c>
      <c r="D105" s="103" t="str">
        <f>IF('6 Obecność na treningu'!B73="","",'6 Obecność na treningu'!B73)</f>
        <v/>
      </c>
      <c r="E105" s="103" t="str">
        <f>IF('6 Obecność na treningu'!C73="","",'6 Obecność na treningu'!C73)</f>
        <v/>
      </c>
      <c r="F105" s="104" t="str">
        <f>IF('6 Obecność na treningu'!D73="","",'6 Obecność na treningu'!D73)</f>
        <v/>
      </c>
      <c r="G105" s="201" t="str">
        <f t="shared" si="48"/>
        <v/>
      </c>
      <c r="H105" s="646" t="s">
        <v>171</v>
      </c>
      <c r="I105" s="648"/>
      <c r="L105">
        <f>COUNTIF('6 Obecność na treningu'!G73:H73,("=T"))+COUNTIF('6 Obecność na treningu'!G73:H73,("=C"))+COUNTIF('6 Obecność na treningu'!G73:H73,("=K"))</f>
        <v>0</v>
      </c>
      <c r="N105">
        <f>COUNTIF('6 Obecność na treningu'!I73:J73,("=T"))+COUNTIF('6 Obecność na treningu'!I73:J73,("=C"))+COUNTIF('6 Obecność na treningu'!I73:J73,("=K"))</f>
        <v>0</v>
      </c>
      <c r="P105">
        <f>COUNTIF('6 Obecność na treningu'!K73:L73,("=T"))+COUNTIF('6 Obecność na treningu'!K73:L73,("=C"))+COUNTIF('6 Obecność na treningu'!K73:L73,("=K"))</f>
        <v>0</v>
      </c>
      <c r="R105">
        <f>COUNTIF('6 Obecność na treningu'!M73:N73,("=T"))+COUNTIF('6 Obecność na treningu'!M73:N73,("=C"))+COUNTIF('6 Obecność na treningu'!M73:N73,("=K"))</f>
        <v>0</v>
      </c>
      <c r="T105">
        <f>COUNTIF('6 Obecność na treningu'!O73:P73,("=T"))+COUNTIF('6 Obecność na treningu'!O73:P73,("=C"))+COUNTIF('6 Obecność na treningu'!O73:P73,("=K"))</f>
        <v>0</v>
      </c>
      <c r="V105">
        <f>COUNTIF('6 Obecność na treningu'!Q73:R73,("=T"))+COUNTIF('6 Obecność na treningu'!Q73:R73,("=C"))+COUNTIF('6 Obecność na treningu'!Q73:R73,("=K"))</f>
        <v>0</v>
      </c>
      <c r="X105">
        <f>COUNTIF('6 Obecność na treningu'!S73:T73,("=T"))+COUNTIF('6 Obecność na treningu'!S73:T73,("=C"))+COUNTIF('6 Obecność na treningu'!S73:T73,("=K"))</f>
        <v>0</v>
      </c>
      <c r="Z105">
        <f>COUNTIF('6 Obecność na treningu'!U73:V73,("=T"))+COUNTIF('6 Obecność na treningu'!U73:V73,("=C"))+COUNTIF('6 Obecność na treningu'!U73:V73,("=K"))</f>
        <v>0</v>
      </c>
      <c r="AB105">
        <f>COUNTIF('6 Obecność na treningu'!W73:X73,("=T"))+COUNTIF('6 Obecność na treningu'!W73:X73,("=C"))+COUNTIF('6 Obecność na treningu'!W73:X73,("=K"))</f>
        <v>0</v>
      </c>
      <c r="AD105">
        <f>COUNTIF('6 Obecność na treningu'!Y73:Z73,("=T"))+COUNTIF('6 Obecność na treningu'!Y73:Z73,("=C"))+COUNTIF('6 Obecność na treningu'!Y73:Z73,("=K"))</f>
        <v>0</v>
      </c>
      <c r="AF105">
        <f>COUNTIF('6 Obecność na treningu'!AA73:AB73,("=T"))+COUNTIF('6 Obecność na treningu'!AA73:AB73,("=C"))+COUNTIF('6 Obecność na treningu'!AA73:AB73,("=K"))</f>
        <v>0</v>
      </c>
      <c r="AH105">
        <f>COUNTIF('6 Obecność na treningu'!AC73:AD73,("=T"))+COUNTIF('6 Obecność na treningu'!AC73:AD73,("=C"))+COUNTIF('6 Obecność na treningu'!AC73:AD73,("=K"))</f>
        <v>0</v>
      </c>
      <c r="AJ105">
        <f>COUNTIF('6 Obecność na treningu'!AE73:AF73,("=T"))+COUNTIF('6 Obecność na treningu'!AE73:AF73,("=C"))+COUNTIF('6 Obecność na treningu'!AE73:AF73,("=K"))</f>
        <v>0</v>
      </c>
      <c r="AL105">
        <f>COUNTIF('6 Obecność na treningu'!AG73:AH73,("=T"))+COUNTIF('6 Obecność na treningu'!AG73:AH73,("=C"))+COUNTIF('6 Obecność na treningu'!AG73:AH73,("=K"))</f>
        <v>0</v>
      </c>
      <c r="AN105">
        <f>COUNTIF('6 Obecność na treningu'!AI73:AJ73,("=T"))+COUNTIF('6 Obecność na treningu'!AI73:AJ73,("=C"))+COUNTIF('6 Obecność na treningu'!AI73:AJ73,("=K"))</f>
        <v>0</v>
      </c>
      <c r="AP105">
        <f>COUNTIF('6 Obecność na treningu'!AK73:AL73,("=T"))+COUNTIF('6 Obecność na treningu'!AK73:AL73,("=C"))+COUNTIF('6 Obecność na treningu'!AK73:AL73,("=K"))</f>
        <v>0</v>
      </c>
      <c r="AR105">
        <f>COUNTIF('6 Obecność na treningu'!AM73:AN73,("=T"))+COUNTIF('6 Obecność na treningu'!AM73:AN73,("=C"))+COUNTIF('6 Obecność na treningu'!AM73:AN73,("=K"))</f>
        <v>0</v>
      </c>
      <c r="AT105">
        <f>COUNTIF('6 Obecność na treningu'!AO73:AP73,("=T"))+COUNTIF('6 Obecność na treningu'!AO73:AP73,("=C"))+COUNTIF('6 Obecność na treningu'!AO73:AP73,("=K"))</f>
        <v>0</v>
      </c>
      <c r="AV105">
        <f>COUNTIF('6 Obecność na treningu'!AQ73:AR73,("=T"))+COUNTIF('6 Obecność na treningu'!AQ73:AR73,("=C"))+COUNTIF('6 Obecność na treningu'!AQ73:AR73,("=K"))</f>
        <v>0</v>
      </c>
      <c r="AX105">
        <f>COUNTIF('6 Obecność na treningu'!AS73:AT73,("=T"))+COUNTIF('6 Obecność na treningu'!AS73:AT73,("=C"))+COUNTIF('6 Obecność na treningu'!AS73:AT73,("=K"))</f>
        <v>0</v>
      </c>
      <c r="AZ105">
        <f>COUNTIF('6 Obecność na treningu'!AU73:AV73,("=T"))+COUNTIF('6 Obecność na treningu'!AU73:AV73,("=C"))+COUNTIF('6 Obecność na treningu'!AU73:AV73,("=K"))</f>
        <v>0</v>
      </c>
      <c r="BB105">
        <f>COUNTIF('6 Obecność na treningu'!AW73:AX73,("=T"))+COUNTIF('6 Obecność na treningu'!AW73:AX73,("=C"))+COUNTIF('6 Obecność na treningu'!AW73:AX73,("=K"))</f>
        <v>0</v>
      </c>
      <c r="BD105">
        <f>COUNTIF('6 Obecność na treningu'!AY73:AZ73,("=T"))+COUNTIF('6 Obecność na treningu'!AY73:AZ73,("=C"))+COUNTIF('6 Obecność na treningu'!AY73:AZ73,("=K"))</f>
        <v>0</v>
      </c>
      <c r="BF105">
        <f t="shared" si="49"/>
        <v>0</v>
      </c>
      <c r="BH105">
        <f t="shared" si="50"/>
        <v>0</v>
      </c>
      <c r="BJ105">
        <f t="shared" si="51"/>
        <v>0</v>
      </c>
      <c r="BL105">
        <f t="shared" si="52"/>
        <v>0</v>
      </c>
      <c r="BN105">
        <f t="shared" si="53"/>
        <v>0</v>
      </c>
      <c r="BP105">
        <f t="shared" si="54"/>
        <v>0</v>
      </c>
      <c r="BR105">
        <f t="shared" si="55"/>
        <v>0</v>
      </c>
      <c r="BT105">
        <f t="shared" si="56"/>
        <v>0</v>
      </c>
      <c r="BV105">
        <f t="shared" si="57"/>
        <v>0</v>
      </c>
      <c r="BX105">
        <f t="shared" si="58"/>
        <v>0</v>
      </c>
      <c r="BZ105">
        <f t="shared" si="59"/>
        <v>0</v>
      </c>
      <c r="CB105">
        <f t="shared" si="60"/>
        <v>0</v>
      </c>
      <c r="CD105">
        <f t="shared" si="61"/>
        <v>0</v>
      </c>
      <c r="CF105">
        <f t="shared" si="62"/>
        <v>0</v>
      </c>
      <c r="CH105">
        <f t="shared" si="63"/>
        <v>0</v>
      </c>
      <c r="CJ105">
        <f t="shared" si="64"/>
        <v>0</v>
      </c>
      <c r="CL105">
        <f t="shared" si="65"/>
        <v>0</v>
      </c>
      <c r="CN105">
        <f t="shared" si="66"/>
        <v>0</v>
      </c>
      <c r="CP105">
        <f t="shared" si="67"/>
        <v>0</v>
      </c>
      <c r="CR105">
        <f t="shared" si="68"/>
        <v>0</v>
      </c>
      <c r="CT105">
        <f t="shared" si="69"/>
        <v>0</v>
      </c>
      <c r="CV105">
        <f t="shared" si="70"/>
        <v>0</v>
      </c>
      <c r="CX105">
        <f t="shared" si="71"/>
        <v>0</v>
      </c>
    </row>
    <row r="106" spans="2:102" ht="24.9" customHeight="1">
      <c r="B106" s="102" t="s">
        <v>210</v>
      </c>
      <c r="C106" s="103" t="str">
        <f>IF(ISBLANK('2 Spis zawodników - planowanych'!C85),"",'2 Spis zawodników - planowanych'!C85)</f>
        <v/>
      </c>
      <c r="D106" s="103" t="str">
        <f>IF('6 Obecność na treningu'!B74="","",'6 Obecność na treningu'!B74)</f>
        <v/>
      </c>
      <c r="E106" s="103" t="str">
        <f>IF('6 Obecność na treningu'!C74="","",'6 Obecność na treningu'!C74)</f>
        <v/>
      </c>
      <c r="F106" s="104" t="str">
        <f>IF('6 Obecność na treningu'!D74="","",'6 Obecność na treningu'!D74)</f>
        <v/>
      </c>
      <c r="G106" s="201" t="str">
        <f t="shared" si="48"/>
        <v/>
      </c>
      <c r="H106" s="646" t="s">
        <v>171</v>
      </c>
      <c r="I106" s="648"/>
      <c r="L106">
        <f>COUNTIF('6 Obecność na treningu'!G74:H74,("=T"))+COUNTIF('6 Obecność na treningu'!G74:H74,("=C"))+COUNTIF('6 Obecność na treningu'!G74:H74,("=K"))</f>
        <v>0</v>
      </c>
      <c r="N106">
        <f>COUNTIF('6 Obecność na treningu'!I74:J74,("=T"))+COUNTIF('6 Obecność na treningu'!I74:J74,("=C"))+COUNTIF('6 Obecność na treningu'!I74:J74,("=K"))</f>
        <v>0</v>
      </c>
      <c r="P106">
        <f>COUNTIF('6 Obecność na treningu'!K74:L74,("=T"))+COUNTIF('6 Obecność na treningu'!K74:L74,("=C"))+COUNTIF('6 Obecność na treningu'!K74:L74,("=K"))</f>
        <v>0</v>
      </c>
      <c r="R106">
        <f>COUNTIF('6 Obecność na treningu'!M74:N74,("=T"))+COUNTIF('6 Obecność na treningu'!M74:N74,("=C"))+COUNTIF('6 Obecność na treningu'!M74:N74,("=K"))</f>
        <v>0</v>
      </c>
      <c r="T106">
        <f>COUNTIF('6 Obecność na treningu'!O74:P74,("=T"))+COUNTIF('6 Obecność na treningu'!O74:P74,("=C"))+COUNTIF('6 Obecność na treningu'!O74:P74,("=K"))</f>
        <v>0</v>
      </c>
      <c r="V106">
        <f>COUNTIF('6 Obecność na treningu'!Q74:R74,("=T"))+COUNTIF('6 Obecność na treningu'!Q74:R74,("=C"))+COUNTIF('6 Obecność na treningu'!Q74:R74,("=K"))</f>
        <v>0</v>
      </c>
      <c r="X106">
        <f>COUNTIF('6 Obecność na treningu'!S74:T74,("=T"))+COUNTIF('6 Obecność na treningu'!S74:T74,("=C"))+COUNTIF('6 Obecność na treningu'!S74:T74,("=K"))</f>
        <v>0</v>
      </c>
      <c r="Z106">
        <f>COUNTIF('6 Obecność na treningu'!U74:V74,("=T"))+COUNTIF('6 Obecność na treningu'!U74:V74,("=C"))+COUNTIF('6 Obecność na treningu'!U74:V74,("=K"))</f>
        <v>0</v>
      </c>
      <c r="AB106">
        <f>COUNTIF('6 Obecność na treningu'!W74:X74,("=T"))+COUNTIF('6 Obecność na treningu'!W74:X74,("=C"))+COUNTIF('6 Obecność na treningu'!W74:X74,("=K"))</f>
        <v>0</v>
      </c>
      <c r="AD106">
        <f>COUNTIF('6 Obecność na treningu'!Y74:Z74,("=T"))+COUNTIF('6 Obecność na treningu'!Y74:Z74,("=C"))+COUNTIF('6 Obecność na treningu'!Y74:Z74,("=K"))</f>
        <v>0</v>
      </c>
      <c r="AF106">
        <f>COUNTIF('6 Obecność na treningu'!AA74:AB74,("=T"))+COUNTIF('6 Obecność na treningu'!AA74:AB74,("=C"))+COUNTIF('6 Obecność na treningu'!AA74:AB74,("=K"))</f>
        <v>0</v>
      </c>
      <c r="AH106">
        <f>COUNTIF('6 Obecność na treningu'!AC74:AD74,("=T"))+COUNTIF('6 Obecność na treningu'!AC74:AD74,("=C"))+COUNTIF('6 Obecność na treningu'!AC74:AD74,("=K"))</f>
        <v>0</v>
      </c>
      <c r="AJ106">
        <f>COUNTIF('6 Obecność na treningu'!AE74:AF74,("=T"))+COUNTIF('6 Obecność na treningu'!AE74:AF74,("=C"))+COUNTIF('6 Obecność na treningu'!AE74:AF74,("=K"))</f>
        <v>0</v>
      </c>
      <c r="AL106">
        <f>COUNTIF('6 Obecność na treningu'!AG74:AH74,("=T"))+COUNTIF('6 Obecność na treningu'!AG74:AH74,("=C"))+COUNTIF('6 Obecność na treningu'!AG74:AH74,("=K"))</f>
        <v>0</v>
      </c>
      <c r="AN106">
        <f>COUNTIF('6 Obecność na treningu'!AI74:AJ74,("=T"))+COUNTIF('6 Obecność na treningu'!AI74:AJ74,("=C"))+COUNTIF('6 Obecność na treningu'!AI74:AJ74,("=K"))</f>
        <v>0</v>
      </c>
      <c r="AP106">
        <f>COUNTIF('6 Obecność na treningu'!AK74:AL74,("=T"))+COUNTIF('6 Obecność na treningu'!AK74:AL74,("=C"))+COUNTIF('6 Obecność na treningu'!AK74:AL74,("=K"))</f>
        <v>0</v>
      </c>
      <c r="AR106">
        <f>COUNTIF('6 Obecność na treningu'!AM74:AN74,("=T"))+COUNTIF('6 Obecność na treningu'!AM74:AN74,("=C"))+COUNTIF('6 Obecność na treningu'!AM74:AN74,("=K"))</f>
        <v>0</v>
      </c>
      <c r="AT106">
        <f>COUNTIF('6 Obecność na treningu'!AO74:AP74,("=T"))+COUNTIF('6 Obecność na treningu'!AO74:AP74,("=C"))+COUNTIF('6 Obecność na treningu'!AO74:AP74,("=K"))</f>
        <v>0</v>
      </c>
      <c r="AV106">
        <f>COUNTIF('6 Obecność na treningu'!AQ74:AR74,("=T"))+COUNTIF('6 Obecność na treningu'!AQ74:AR74,("=C"))+COUNTIF('6 Obecność na treningu'!AQ74:AR74,("=K"))</f>
        <v>0</v>
      </c>
      <c r="AX106">
        <f>COUNTIF('6 Obecność na treningu'!AS74:AT74,("=T"))+COUNTIF('6 Obecność na treningu'!AS74:AT74,("=C"))+COUNTIF('6 Obecność na treningu'!AS74:AT74,("=K"))</f>
        <v>0</v>
      </c>
      <c r="AZ106">
        <f>COUNTIF('6 Obecność na treningu'!AU74:AV74,("=T"))+COUNTIF('6 Obecność na treningu'!AU74:AV74,("=C"))+COUNTIF('6 Obecność na treningu'!AU74:AV74,("=K"))</f>
        <v>0</v>
      </c>
      <c r="BB106">
        <f>COUNTIF('6 Obecność na treningu'!AW74:AX74,("=T"))+COUNTIF('6 Obecność na treningu'!AW74:AX74,("=C"))+COUNTIF('6 Obecność na treningu'!AW74:AX74,("=K"))</f>
        <v>0</v>
      </c>
      <c r="BD106">
        <f>COUNTIF('6 Obecność na treningu'!AY74:AZ74,("=T"))+COUNTIF('6 Obecność na treningu'!AY74:AZ74,("=C"))+COUNTIF('6 Obecność na treningu'!AY74:AZ74,("=K"))</f>
        <v>0</v>
      </c>
      <c r="BF106">
        <f t="shared" si="49"/>
        <v>0</v>
      </c>
      <c r="BH106">
        <f t="shared" si="50"/>
        <v>0</v>
      </c>
      <c r="BJ106">
        <f t="shared" si="51"/>
        <v>0</v>
      </c>
      <c r="BL106">
        <f t="shared" si="52"/>
        <v>0</v>
      </c>
      <c r="BN106">
        <f t="shared" si="53"/>
        <v>0</v>
      </c>
      <c r="BP106">
        <f t="shared" si="54"/>
        <v>0</v>
      </c>
      <c r="BR106">
        <f t="shared" si="55"/>
        <v>0</v>
      </c>
      <c r="BT106">
        <f t="shared" si="56"/>
        <v>0</v>
      </c>
      <c r="BV106">
        <f t="shared" si="57"/>
        <v>0</v>
      </c>
      <c r="BX106">
        <f t="shared" si="58"/>
        <v>0</v>
      </c>
      <c r="BZ106">
        <f t="shared" si="59"/>
        <v>0</v>
      </c>
      <c r="CB106">
        <f t="shared" si="60"/>
        <v>0</v>
      </c>
      <c r="CD106">
        <f t="shared" si="61"/>
        <v>0</v>
      </c>
      <c r="CF106">
        <f t="shared" si="62"/>
        <v>0</v>
      </c>
      <c r="CH106">
        <f t="shared" si="63"/>
        <v>0</v>
      </c>
      <c r="CJ106">
        <f t="shared" si="64"/>
        <v>0</v>
      </c>
      <c r="CL106">
        <f t="shared" si="65"/>
        <v>0</v>
      </c>
      <c r="CN106">
        <f t="shared" si="66"/>
        <v>0</v>
      </c>
      <c r="CP106">
        <f t="shared" si="67"/>
        <v>0</v>
      </c>
      <c r="CR106">
        <f t="shared" si="68"/>
        <v>0</v>
      </c>
      <c r="CT106">
        <f t="shared" si="69"/>
        <v>0</v>
      </c>
      <c r="CV106">
        <f t="shared" si="70"/>
        <v>0</v>
      </c>
      <c r="CX106">
        <f t="shared" si="71"/>
        <v>0</v>
      </c>
    </row>
    <row r="107" spans="2:102" ht="24.9" customHeight="1">
      <c r="B107" s="102" t="s">
        <v>211</v>
      </c>
      <c r="C107" s="103" t="str">
        <f>IF(ISBLANK('2 Spis zawodników - planowanych'!C86),"",'2 Spis zawodników - planowanych'!C86)</f>
        <v/>
      </c>
      <c r="D107" s="103" t="str">
        <f>IF('6 Obecność na treningu'!B75="","",'6 Obecność na treningu'!B75)</f>
        <v/>
      </c>
      <c r="E107" s="103" t="str">
        <f>IF('6 Obecność na treningu'!C75="","",'6 Obecność na treningu'!C75)</f>
        <v/>
      </c>
      <c r="F107" s="104" t="str">
        <f>IF('6 Obecność na treningu'!D75="","",'6 Obecność na treningu'!D75)</f>
        <v/>
      </c>
      <c r="G107" s="201" t="str">
        <f t="shared" si="48"/>
        <v/>
      </c>
      <c r="H107" s="646" t="s">
        <v>171</v>
      </c>
      <c r="I107" s="648"/>
      <c r="L107">
        <f>COUNTIF('6 Obecność na treningu'!G75:H75,("=T"))+COUNTIF('6 Obecność na treningu'!G75:H75,("=C"))+COUNTIF('6 Obecność na treningu'!G75:H75,("=K"))</f>
        <v>0</v>
      </c>
      <c r="N107">
        <f>COUNTIF('6 Obecność na treningu'!I75:J75,("=T"))+COUNTIF('6 Obecność na treningu'!I75:J75,("=C"))+COUNTIF('6 Obecność na treningu'!I75:J75,("=K"))</f>
        <v>0</v>
      </c>
      <c r="P107">
        <f>COUNTIF('6 Obecność na treningu'!K75:L75,("=T"))+COUNTIF('6 Obecność na treningu'!K75:L75,("=C"))+COUNTIF('6 Obecność na treningu'!K75:L75,("=K"))</f>
        <v>0</v>
      </c>
      <c r="R107">
        <f>COUNTIF('6 Obecność na treningu'!M75:N75,("=T"))+COUNTIF('6 Obecność na treningu'!M75:N75,("=C"))+COUNTIF('6 Obecność na treningu'!M75:N75,("=K"))</f>
        <v>0</v>
      </c>
      <c r="T107">
        <f>COUNTIF('6 Obecność na treningu'!O75:P75,("=T"))+COUNTIF('6 Obecność na treningu'!O75:P75,("=C"))+COUNTIF('6 Obecność na treningu'!O75:P75,("=K"))</f>
        <v>0</v>
      </c>
      <c r="V107">
        <f>COUNTIF('6 Obecność na treningu'!Q75:R75,("=T"))+COUNTIF('6 Obecność na treningu'!Q75:R75,("=C"))+COUNTIF('6 Obecność na treningu'!Q75:R75,("=K"))</f>
        <v>0</v>
      </c>
      <c r="X107">
        <f>COUNTIF('6 Obecność na treningu'!S75:T75,("=T"))+COUNTIF('6 Obecność na treningu'!S75:T75,("=C"))+COUNTIF('6 Obecność na treningu'!S75:T75,("=K"))</f>
        <v>0</v>
      </c>
      <c r="Z107">
        <f>COUNTIF('6 Obecność na treningu'!U75:V75,("=T"))+COUNTIF('6 Obecność na treningu'!U75:V75,("=C"))+COUNTIF('6 Obecność na treningu'!U75:V75,("=K"))</f>
        <v>0</v>
      </c>
      <c r="AB107">
        <f>COUNTIF('6 Obecność na treningu'!W75:X75,("=T"))+COUNTIF('6 Obecność na treningu'!W75:X75,("=C"))+COUNTIF('6 Obecność na treningu'!W75:X75,("=K"))</f>
        <v>0</v>
      </c>
      <c r="AD107">
        <f>COUNTIF('6 Obecność na treningu'!Y75:Z75,("=T"))+COUNTIF('6 Obecność na treningu'!Y75:Z75,("=C"))+COUNTIF('6 Obecność na treningu'!Y75:Z75,("=K"))</f>
        <v>0</v>
      </c>
      <c r="AF107">
        <f>COUNTIF('6 Obecność na treningu'!AA75:AB75,("=T"))+COUNTIF('6 Obecność na treningu'!AA75:AB75,("=C"))+COUNTIF('6 Obecność na treningu'!AA75:AB75,("=K"))</f>
        <v>0</v>
      </c>
      <c r="AH107">
        <f>COUNTIF('6 Obecność na treningu'!AC75:AD75,("=T"))+COUNTIF('6 Obecność na treningu'!AC75:AD75,("=C"))+COUNTIF('6 Obecność na treningu'!AC75:AD75,("=K"))</f>
        <v>0</v>
      </c>
      <c r="AJ107">
        <f>COUNTIF('6 Obecność na treningu'!AE75:AF75,("=T"))+COUNTIF('6 Obecność na treningu'!AE75:AF75,("=C"))+COUNTIF('6 Obecność na treningu'!AE75:AF75,("=K"))</f>
        <v>0</v>
      </c>
      <c r="AL107">
        <f>COUNTIF('6 Obecność na treningu'!AG75:AH75,("=T"))+COUNTIF('6 Obecność na treningu'!AG75:AH75,("=C"))+COUNTIF('6 Obecność na treningu'!AG75:AH75,("=K"))</f>
        <v>0</v>
      </c>
      <c r="AN107">
        <f>COUNTIF('6 Obecność na treningu'!AI75:AJ75,("=T"))+COUNTIF('6 Obecność na treningu'!AI75:AJ75,("=C"))+COUNTIF('6 Obecność na treningu'!AI75:AJ75,("=K"))</f>
        <v>0</v>
      </c>
      <c r="AP107">
        <f>COUNTIF('6 Obecność na treningu'!AK75:AL75,("=T"))+COUNTIF('6 Obecność na treningu'!AK75:AL75,("=C"))+COUNTIF('6 Obecność na treningu'!AK75:AL75,("=K"))</f>
        <v>0</v>
      </c>
      <c r="AR107">
        <f>COUNTIF('6 Obecność na treningu'!AM75:AN75,("=T"))+COUNTIF('6 Obecność na treningu'!AM75:AN75,("=C"))+COUNTIF('6 Obecność na treningu'!AM75:AN75,("=K"))</f>
        <v>0</v>
      </c>
      <c r="AT107">
        <f>COUNTIF('6 Obecność na treningu'!AO75:AP75,("=T"))+COUNTIF('6 Obecność na treningu'!AO75:AP75,("=C"))+COUNTIF('6 Obecność na treningu'!AO75:AP75,("=K"))</f>
        <v>0</v>
      </c>
      <c r="AV107">
        <f>COUNTIF('6 Obecność na treningu'!AQ75:AR75,("=T"))+COUNTIF('6 Obecność na treningu'!AQ75:AR75,("=C"))+COUNTIF('6 Obecność na treningu'!AQ75:AR75,("=K"))</f>
        <v>0</v>
      </c>
      <c r="AX107">
        <f>COUNTIF('6 Obecność na treningu'!AS75:AT75,("=T"))+COUNTIF('6 Obecność na treningu'!AS75:AT75,("=C"))+COUNTIF('6 Obecność na treningu'!AS75:AT75,("=K"))</f>
        <v>0</v>
      </c>
      <c r="AZ107">
        <f>COUNTIF('6 Obecność na treningu'!AU75:AV75,("=T"))+COUNTIF('6 Obecność na treningu'!AU75:AV75,("=C"))+COUNTIF('6 Obecność na treningu'!AU75:AV75,("=K"))</f>
        <v>0</v>
      </c>
      <c r="BB107">
        <f>COUNTIF('6 Obecność na treningu'!AW75:AX75,("=T"))+COUNTIF('6 Obecność na treningu'!AW75:AX75,("=C"))+COUNTIF('6 Obecność na treningu'!AW75:AX75,("=K"))</f>
        <v>0</v>
      </c>
      <c r="BD107">
        <f>COUNTIF('6 Obecność na treningu'!AY75:AZ75,("=T"))+COUNTIF('6 Obecność na treningu'!AY75:AZ75,("=C"))+COUNTIF('6 Obecność na treningu'!AY75:AZ75,("=K"))</f>
        <v>0</v>
      </c>
      <c r="BF107">
        <f t="shared" si="49"/>
        <v>0</v>
      </c>
      <c r="BH107">
        <f t="shared" si="50"/>
        <v>0</v>
      </c>
      <c r="BJ107">
        <f t="shared" si="51"/>
        <v>0</v>
      </c>
      <c r="BL107">
        <f t="shared" si="52"/>
        <v>0</v>
      </c>
      <c r="BN107">
        <f t="shared" si="53"/>
        <v>0</v>
      </c>
      <c r="BP107">
        <f t="shared" si="54"/>
        <v>0</v>
      </c>
      <c r="BR107">
        <f t="shared" si="55"/>
        <v>0</v>
      </c>
      <c r="BT107">
        <f t="shared" si="56"/>
        <v>0</v>
      </c>
      <c r="BV107">
        <f t="shared" si="57"/>
        <v>0</v>
      </c>
      <c r="BX107">
        <f t="shared" si="58"/>
        <v>0</v>
      </c>
      <c r="BZ107">
        <f t="shared" si="59"/>
        <v>0</v>
      </c>
      <c r="CB107">
        <f t="shared" si="60"/>
        <v>0</v>
      </c>
      <c r="CD107">
        <f t="shared" si="61"/>
        <v>0</v>
      </c>
      <c r="CF107">
        <f t="shared" si="62"/>
        <v>0</v>
      </c>
      <c r="CH107">
        <f t="shared" si="63"/>
        <v>0</v>
      </c>
      <c r="CJ107">
        <f t="shared" si="64"/>
        <v>0</v>
      </c>
      <c r="CL107">
        <f t="shared" si="65"/>
        <v>0</v>
      </c>
      <c r="CN107">
        <f t="shared" si="66"/>
        <v>0</v>
      </c>
      <c r="CP107">
        <f t="shared" si="67"/>
        <v>0</v>
      </c>
      <c r="CR107">
        <f t="shared" si="68"/>
        <v>0</v>
      </c>
      <c r="CT107">
        <f t="shared" si="69"/>
        <v>0</v>
      </c>
      <c r="CV107">
        <f t="shared" si="70"/>
        <v>0</v>
      </c>
      <c r="CX107">
        <f t="shared" si="71"/>
        <v>0</v>
      </c>
    </row>
    <row r="108" spans="2:102" ht="24.9" customHeight="1">
      <c r="B108" s="102" t="s">
        <v>212</v>
      </c>
      <c r="C108" s="103" t="str">
        <f>IF(ISBLANK('2 Spis zawodników - planowanych'!C87),"",'2 Spis zawodników - planowanych'!C87)</f>
        <v/>
      </c>
      <c r="D108" s="103" t="str">
        <f>IF('6 Obecność na treningu'!B76="","",'6 Obecność na treningu'!B76)</f>
        <v/>
      </c>
      <c r="E108" s="103" t="str">
        <f>IF('6 Obecność na treningu'!C76="","",'6 Obecność na treningu'!C76)</f>
        <v/>
      </c>
      <c r="F108" s="104" t="str">
        <f>IF('6 Obecność na treningu'!D76="","",'6 Obecność na treningu'!D76)</f>
        <v/>
      </c>
      <c r="G108" s="201" t="str">
        <f t="shared" si="48"/>
        <v/>
      </c>
      <c r="H108" s="646" t="s">
        <v>171</v>
      </c>
      <c r="I108" s="648"/>
      <c r="L108">
        <f>COUNTIF('6 Obecność na treningu'!G76:H76,("=T"))+COUNTIF('6 Obecność na treningu'!G76:H76,("=C"))+COUNTIF('6 Obecność na treningu'!G76:H76,("=K"))</f>
        <v>0</v>
      </c>
      <c r="N108">
        <f>COUNTIF('6 Obecność na treningu'!I76:J76,("=T"))+COUNTIF('6 Obecność na treningu'!I76:J76,("=C"))+COUNTIF('6 Obecność na treningu'!I76:J76,("=K"))</f>
        <v>0</v>
      </c>
      <c r="P108">
        <f>COUNTIF('6 Obecność na treningu'!K76:L76,("=T"))+COUNTIF('6 Obecność na treningu'!K76:L76,("=C"))+COUNTIF('6 Obecność na treningu'!K76:L76,("=K"))</f>
        <v>0</v>
      </c>
      <c r="R108">
        <f>COUNTIF('6 Obecność na treningu'!M76:N76,("=T"))+COUNTIF('6 Obecność na treningu'!M76:N76,("=C"))+COUNTIF('6 Obecność na treningu'!M76:N76,("=K"))</f>
        <v>0</v>
      </c>
      <c r="T108">
        <f>COUNTIF('6 Obecność na treningu'!O76:P76,("=T"))+COUNTIF('6 Obecność na treningu'!O76:P76,("=C"))+COUNTIF('6 Obecność na treningu'!O76:P76,("=K"))</f>
        <v>0</v>
      </c>
      <c r="V108">
        <f>COUNTIF('6 Obecność na treningu'!Q76:R76,("=T"))+COUNTIF('6 Obecność na treningu'!Q76:R76,("=C"))+COUNTIF('6 Obecność na treningu'!Q76:R76,("=K"))</f>
        <v>0</v>
      </c>
      <c r="X108">
        <f>COUNTIF('6 Obecność na treningu'!S76:T76,("=T"))+COUNTIF('6 Obecność na treningu'!S76:T76,("=C"))+COUNTIF('6 Obecność na treningu'!S76:T76,("=K"))</f>
        <v>0</v>
      </c>
      <c r="Z108">
        <f>COUNTIF('6 Obecność na treningu'!U76:V76,("=T"))+COUNTIF('6 Obecność na treningu'!U76:V76,("=C"))+COUNTIF('6 Obecność na treningu'!U76:V76,("=K"))</f>
        <v>0</v>
      </c>
      <c r="AB108">
        <f>COUNTIF('6 Obecność na treningu'!W76:X76,("=T"))+COUNTIF('6 Obecność na treningu'!W76:X76,("=C"))+COUNTIF('6 Obecność na treningu'!W76:X76,("=K"))</f>
        <v>0</v>
      </c>
      <c r="AD108">
        <f>COUNTIF('6 Obecność na treningu'!Y76:Z76,("=T"))+COUNTIF('6 Obecność na treningu'!Y76:Z76,("=C"))+COUNTIF('6 Obecność na treningu'!Y76:Z76,("=K"))</f>
        <v>0</v>
      </c>
      <c r="AF108">
        <f>COUNTIF('6 Obecność na treningu'!AA76:AB76,("=T"))+COUNTIF('6 Obecność na treningu'!AA76:AB76,("=C"))+COUNTIF('6 Obecność na treningu'!AA76:AB76,("=K"))</f>
        <v>0</v>
      </c>
      <c r="AH108">
        <f>COUNTIF('6 Obecność na treningu'!AC76:AD76,("=T"))+COUNTIF('6 Obecność na treningu'!AC76:AD76,("=C"))+COUNTIF('6 Obecność na treningu'!AC76:AD76,("=K"))</f>
        <v>0</v>
      </c>
      <c r="AJ108">
        <f>COUNTIF('6 Obecność na treningu'!AE76:AF76,("=T"))+COUNTIF('6 Obecność na treningu'!AE76:AF76,("=C"))+COUNTIF('6 Obecność na treningu'!AE76:AF76,("=K"))</f>
        <v>0</v>
      </c>
      <c r="AL108">
        <f>COUNTIF('6 Obecność na treningu'!AG76:AH76,("=T"))+COUNTIF('6 Obecność na treningu'!AG76:AH76,("=C"))+COUNTIF('6 Obecność na treningu'!AG76:AH76,("=K"))</f>
        <v>0</v>
      </c>
      <c r="AN108">
        <f>COUNTIF('6 Obecność na treningu'!AI76:AJ76,("=T"))+COUNTIF('6 Obecność na treningu'!AI76:AJ76,("=C"))+COUNTIF('6 Obecność na treningu'!AI76:AJ76,("=K"))</f>
        <v>0</v>
      </c>
      <c r="AP108">
        <f>COUNTIF('6 Obecność na treningu'!AK76:AL76,("=T"))+COUNTIF('6 Obecność na treningu'!AK76:AL76,("=C"))+COUNTIF('6 Obecność na treningu'!AK76:AL76,("=K"))</f>
        <v>0</v>
      </c>
      <c r="AR108">
        <f>COUNTIF('6 Obecność na treningu'!AM76:AN76,("=T"))+COUNTIF('6 Obecność na treningu'!AM76:AN76,("=C"))+COUNTIF('6 Obecność na treningu'!AM76:AN76,("=K"))</f>
        <v>0</v>
      </c>
      <c r="AT108">
        <f>COUNTIF('6 Obecność na treningu'!AO76:AP76,("=T"))+COUNTIF('6 Obecność na treningu'!AO76:AP76,("=C"))+COUNTIF('6 Obecność na treningu'!AO76:AP76,("=K"))</f>
        <v>0</v>
      </c>
      <c r="AV108">
        <f>COUNTIF('6 Obecność na treningu'!AQ76:AR76,("=T"))+COUNTIF('6 Obecność na treningu'!AQ76:AR76,("=C"))+COUNTIF('6 Obecność na treningu'!AQ76:AR76,("=K"))</f>
        <v>0</v>
      </c>
      <c r="AX108">
        <f>COUNTIF('6 Obecność na treningu'!AS76:AT76,("=T"))+COUNTIF('6 Obecność na treningu'!AS76:AT76,("=C"))+COUNTIF('6 Obecność na treningu'!AS76:AT76,("=K"))</f>
        <v>0</v>
      </c>
      <c r="AZ108">
        <f>COUNTIF('6 Obecność na treningu'!AU76:AV76,("=T"))+COUNTIF('6 Obecność na treningu'!AU76:AV76,("=C"))+COUNTIF('6 Obecność na treningu'!AU76:AV76,("=K"))</f>
        <v>0</v>
      </c>
      <c r="BB108">
        <f>COUNTIF('6 Obecność na treningu'!AW76:AX76,("=T"))+COUNTIF('6 Obecność na treningu'!AW76:AX76,("=C"))+COUNTIF('6 Obecność na treningu'!AW76:AX76,("=K"))</f>
        <v>0</v>
      </c>
      <c r="BD108">
        <f>COUNTIF('6 Obecność na treningu'!AY76:AZ76,("=T"))+COUNTIF('6 Obecność na treningu'!AY76:AZ76,("=C"))+COUNTIF('6 Obecność na treningu'!AY76:AZ76,("=K"))</f>
        <v>0</v>
      </c>
      <c r="BF108">
        <f t="shared" si="49"/>
        <v>0</v>
      </c>
      <c r="BH108">
        <f t="shared" si="50"/>
        <v>0</v>
      </c>
      <c r="BJ108">
        <f t="shared" si="51"/>
        <v>0</v>
      </c>
      <c r="BL108">
        <f t="shared" si="52"/>
        <v>0</v>
      </c>
      <c r="BN108">
        <f t="shared" si="53"/>
        <v>0</v>
      </c>
      <c r="BP108">
        <f t="shared" si="54"/>
        <v>0</v>
      </c>
      <c r="BR108">
        <f t="shared" si="55"/>
        <v>0</v>
      </c>
      <c r="BT108">
        <f t="shared" si="56"/>
        <v>0</v>
      </c>
      <c r="BV108">
        <f t="shared" si="57"/>
        <v>0</v>
      </c>
      <c r="BX108">
        <f t="shared" si="58"/>
        <v>0</v>
      </c>
      <c r="BZ108">
        <f t="shared" si="59"/>
        <v>0</v>
      </c>
      <c r="CB108">
        <f t="shared" si="60"/>
        <v>0</v>
      </c>
      <c r="CD108">
        <f t="shared" si="61"/>
        <v>0</v>
      </c>
      <c r="CF108">
        <f t="shared" si="62"/>
        <v>0</v>
      </c>
      <c r="CH108">
        <f t="shared" si="63"/>
        <v>0</v>
      </c>
      <c r="CJ108">
        <f t="shared" si="64"/>
        <v>0</v>
      </c>
      <c r="CL108">
        <f t="shared" si="65"/>
        <v>0</v>
      </c>
      <c r="CN108">
        <f t="shared" si="66"/>
        <v>0</v>
      </c>
      <c r="CP108">
        <f t="shared" si="67"/>
        <v>0</v>
      </c>
      <c r="CR108">
        <f t="shared" si="68"/>
        <v>0</v>
      </c>
      <c r="CT108">
        <f t="shared" si="69"/>
        <v>0</v>
      </c>
      <c r="CV108">
        <f t="shared" si="70"/>
        <v>0</v>
      </c>
      <c r="CX108">
        <f t="shared" si="71"/>
        <v>0</v>
      </c>
    </row>
    <row r="109" spans="2:102" ht="24.9" customHeight="1">
      <c r="B109" s="102" t="s">
        <v>213</v>
      </c>
      <c r="C109" s="103" t="str">
        <f>IF(ISBLANK('2 Spis zawodników - planowanych'!C88),"",'2 Spis zawodników - planowanych'!C88)</f>
        <v/>
      </c>
      <c r="D109" s="103" t="str">
        <f>IF('6 Obecność na treningu'!B77="","",'6 Obecność na treningu'!B77)</f>
        <v/>
      </c>
      <c r="E109" s="103" t="str">
        <f>IF('6 Obecność na treningu'!C77="","",'6 Obecność na treningu'!C77)</f>
        <v/>
      </c>
      <c r="F109" s="104" t="str">
        <f>IF('6 Obecność na treningu'!D77="","",'6 Obecność na treningu'!D77)</f>
        <v/>
      </c>
      <c r="G109" s="201" t="str">
        <f t="shared" si="48"/>
        <v/>
      </c>
      <c r="H109" s="646" t="s">
        <v>171</v>
      </c>
      <c r="I109" s="648"/>
      <c r="L109">
        <f>COUNTIF('6 Obecność na treningu'!G77:H77,("=T"))+COUNTIF('6 Obecność na treningu'!G77:H77,("=C"))+COUNTIF('6 Obecność na treningu'!G77:H77,("=K"))</f>
        <v>0</v>
      </c>
      <c r="N109">
        <f>COUNTIF('6 Obecność na treningu'!I77:J77,("=T"))+COUNTIF('6 Obecność na treningu'!I77:J77,("=C"))+COUNTIF('6 Obecność na treningu'!I77:J77,("=K"))</f>
        <v>0</v>
      </c>
      <c r="P109">
        <f>COUNTIF('6 Obecność na treningu'!K77:L77,("=T"))+COUNTIF('6 Obecność na treningu'!K77:L77,("=C"))+COUNTIF('6 Obecność na treningu'!K77:L77,("=K"))</f>
        <v>0</v>
      </c>
      <c r="R109">
        <f>COUNTIF('6 Obecność na treningu'!M77:N77,("=T"))+COUNTIF('6 Obecność na treningu'!M77:N77,("=C"))+COUNTIF('6 Obecność na treningu'!M77:N77,("=K"))</f>
        <v>0</v>
      </c>
      <c r="T109">
        <f>COUNTIF('6 Obecność na treningu'!O77:P77,("=T"))+COUNTIF('6 Obecność na treningu'!O77:P77,("=C"))+COUNTIF('6 Obecność na treningu'!O77:P77,("=K"))</f>
        <v>0</v>
      </c>
      <c r="V109">
        <f>COUNTIF('6 Obecność na treningu'!Q77:R77,("=T"))+COUNTIF('6 Obecność na treningu'!Q77:R77,("=C"))+COUNTIF('6 Obecność na treningu'!Q77:R77,("=K"))</f>
        <v>0</v>
      </c>
      <c r="X109">
        <f>COUNTIF('6 Obecność na treningu'!S77:T77,("=T"))+COUNTIF('6 Obecność na treningu'!S77:T77,("=C"))+COUNTIF('6 Obecność na treningu'!S77:T77,("=K"))</f>
        <v>0</v>
      </c>
      <c r="Z109">
        <f>COUNTIF('6 Obecność na treningu'!U77:V77,("=T"))+COUNTIF('6 Obecność na treningu'!U77:V77,("=C"))+COUNTIF('6 Obecność na treningu'!U77:V77,("=K"))</f>
        <v>0</v>
      </c>
      <c r="AB109">
        <f>COUNTIF('6 Obecność na treningu'!W77:X77,("=T"))+COUNTIF('6 Obecność na treningu'!W77:X77,("=C"))+COUNTIF('6 Obecność na treningu'!W77:X77,("=K"))</f>
        <v>0</v>
      </c>
      <c r="AD109">
        <f>COUNTIF('6 Obecność na treningu'!Y77:Z77,("=T"))+COUNTIF('6 Obecność na treningu'!Y77:Z77,("=C"))+COUNTIF('6 Obecność na treningu'!Y77:Z77,("=K"))</f>
        <v>0</v>
      </c>
      <c r="AF109">
        <f>COUNTIF('6 Obecność na treningu'!AA77:AB77,("=T"))+COUNTIF('6 Obecność na treningu'!AA77:AB77,("=C"))+COUNTIF('6 Obecność na treningu'!AA77:AB77,("=K"))</f>
        <v>0</v>
      </c>
      <c r="AH109">
        <f>COUNTIF('6 Obecność na treningu'!AC77:AD77,("=T"))+COUNTIF('6 Obecność na treningu'!AC77:AD77,("=C"))+COUNTIF('6 Obecność na treningu'!AC77:AD77,("=K"))</f>
        <v>0</v>
      </c>
      <c r="AJ109">
        <f>COUNTIF('6 Obecność na treningu'!AE77:AF77,("=T"))+COUNTIF('6 Obecność na treningu'!AE77:AF77,("=C"))+COUNTIF('6 Obecność na treningu'!AE77:AF77,("=K"))</f>
        <v>0</v>
      </c>
      <c r="AL109">
        <f>COUNTIF('6 Obecność na treningu'!AG77:AH77,("=T"))+COUNTIF('6 Obecność na treningu'!AG77:AH77,("=C"))+COUNTIF('6 Obecność na treningu'!AG77:AH77,("=K"))</f>
        <v>0</v>
      </c>
      <c r="AN109">
        <f>COUNTIF('6 Obecność na treningu'!AI77:AJ77,("=T"))+COUNTIF('6 Obecność na treningu'!AI77:AJ77,("=C"))+COUNTIF('6 Obecność na treningu'!AI77:AJ77,("=K"))</f>
        <v>0</v>
      </c>
      <c r="AP109">
        <f>COUNTIF('6 Obecność na treningu'!AK77:AL77,("=T"))+COUNTIF('6 Obecność na treningu'!AK77:AL77,("=C"))+COUNTIF('6 Obecność na treningu'!AK77:AL77,("=K"))</f>
        <v>0</v>
      </c>
      <c r="AR109">
        <f>COUNTIF('6 Obecność na treningu'!AM77:AN77,("=T"))+COUNTIF('6 Obecność na treningu'!AM77:AN77,("=C"))+COUNTIF('6 Obecność na treningu'!AM77:AN77,("=K"))</f>
        <v>0</v>
      </c>
      <c r="AT109">
        <f>COUNTIF('6 Obecność na treningu'!AO77:AP77,("=T"))+COUNTIF('6 Obecność na treningu'!AO77:AP77,("=C"))+COUNTIF('6 Obecność na treningu'!AO77:AP77,("=K"))</f>
        <v>0</v>
      </c>
      <c r="AV109">
        <f>COUNTIF('6 Obecność na treningu'!AQ77:AR77,("=T"))+COUNTIF('6 Obecność na treningu'!AQ77:AR77,("=C"))+COUNTIF('6 Obecność na treningu'!AQ77:AR77,("=K"))</f>
        <v>0</v>
      </c>
      <c r="AX109">
        <f>COUNTIF('6 Obecność na treningu'!AS77:AT77,("=T"))+COUNTIF('6 Obecność na treningu'!AS77:AT77,("=C"))+COUNTIF('6 Obecność na treningu'!AS77:AT77,("=K"))</f>
        <v>0</v>
      </c>
      <c r="AZ109">
        <f>COUNTIF('6 Obecność na treningu'!AU77:AV77,("=T"))+COUNTIF('6 Obecność na treningu'!AU77:AV77,("=C"))+COUNTIF('6 Obecność na treningu'!AU77:AV77,("=K"))</f>
        <v>0</v>
      </c>
      <c r="BB109">
        <f>COUNTIF('6 Obecność na treningu'!AW77:AX77,("=T"))+COUNTIF('6 Obecność na treningu'!AW77:AX77,("=C"))+COUNTIF('6 Obecność na treningu'!AW77:AX77,("=K"))</f>
        <v>0</v>
      </c>
      <c r="BD109">
        <f>COUNTIF('6 Obecność na treningu'!AY77:AZ77,("=T"))+COUNTIF('6 Obecność na treningu'!AY77:AZ77,("=C"))+COUNTIF('6 Obecność na treningu'!AY77:AZ77,("=K"))</f>
        <v>0</v>
      </c>
      <c r="BF109">
        <f t="shared" si="49"/>
        <v>0</v>
      </c>
      <c r="BH109">
        <f t="shared" si="50"/>
        <v>0</v>
      </c>
      <c r="BJ109">
        <f t="shared" si="51"/>
        <v>0</v>
      </c>
      <c r="BL109">
        <f t="shared" si="52"/>
        <v>0</v>
      </c>
      <c r="BN109">
        <f t="shared" si="53"/>
        <v>0</v>
      </c>
      <c r="BP109">
        <f t="shared" si="54"/>
        <v>0</v>
      </c>
      <c r="BR109">
        <f t="shared" si="55"/>
        <v>0</v>
      </c>
      <c r="BT109">
        <f t="shared" si="56"/>
        <v>0</v>
      </c>
      <c r="BV109">
        <f t="shared" si="57"/>
        <v>0</v>
      </c>
      <c r="BX109">
        <f t="shared" si="58"/>
        <v>0</v>
      </c>
      <c r="BZ109">
        <f t="shared" si="59"/>
        <v>0</v>
      </c>
      <c r="CB109">
        <f t="shared" si="60"/>
        <v>0</v>
      </c>
      <c r="CD109">
        <f t="shared" si="61"/>
        <v>0</v>
      </c>
      <c r="CF109">
        <f t="shared" si="62"/>
        <v>0</v>
      </c>
      <c r="CH109">
        <f t="shared" si="63"/>
        <v>0</v>
      </c>
      <c r="CJ109">
        <f t="shared" si="64"/>
        <v>0</v>
      </c>
      <c r="CL109">
        <f t="shared" si="65"/>
        <v>0</v>
      </c>
      <c r="CN109">
        <f t="shared" si="66"/>
        <v>0</v>
      </c>
      <c r="CP109">
        <f t="shared" si="67"/>
        <v>0</v>
      </c>
      <c r="CR109">
        <f t="shared" si="68"/>
        <v>0</v>
      </c>
      <c r="CT109">
        <f t="shared" si="69"/>
        <v>0</v>
      </c>
      <c r="CV109">
        <f t="shared" si="70"/>
        <v>0</v>
      </c>
      <c r="CX109">
        <f t="shared" si="71"/>
        <v>0</v>
      </c>
    </row>
    <row r="110" spans="2:102" ht="24.9" customHeight="1">
      <c r="B110" s="102" t="s">
        <v>214</v>
      </c>
      <c r="C110" s="103" t="str">
        <f>IF(ISBLANK('2 Spis zawodników - planowanych'!C89),"",'2 Spis zawodników - planowanych'!C89)</f>
        <v/>
      </c>
      <c r="D110" s="103" t="str">
        <f>IF('6 Obecność na treningu'!B78="","",'6 Obecność na treningu'!B78)</f>
        <v/>
      </c>
      <c r="E110" s="103" t="str">
        <f>IF('6 Obecność na treningu'!C78="","",'6 Obecność na treningu'!C78)</f>
        <v/>
      </c>
      <c r="F110" s="104" t="str">
        <f>IF('6 Obecność na treningu'!D78="","",'6 Obecność na treningu'!D78)</f>
        <v/>
      </c>
      <c r="G110" s="201" t="str">
        <f t="shared" si="48"/>
        <v/>
      </c>
      <c r="H110" s="646" t="s">
        <v>171</v>
      </c>
      <c r="I110" s="648"/>
      <c r="L110">
        <f>COUNTIF('6 Obecność na treningu'!G78:H78,("=T"))+COUNTIF('6 Obecność na treningu'!G78:H78,("=C"))+COUNTIF('6 Obecność na treningu'!G78:H78,("=K"))</f>
        <v>0</v>
      </c>
      <c r="N110">
        <f>COUNTIF('6 Obecność na treningu'!I78:J78,("=T"))+COUNTIF('6 Obecność na treningu'!I78:J78,("=C"))+COUNTIF('6 Obecność na treningu'!I78:J78,("=K"))</f>
        <v>0</v>
      </c>
      <c r="P110">
        <f>COUNTIF('6 Obecność na treningu'!K78:L78,("=T"))+COUNTIF('6 Obecność na treningu'!K78:L78,("=C"))+COUNTIF('6 Obecność na treningu'!K78:L78,("=K"))</f>
        <v>0</v>
      </c>
      <c r="R110">
        <f>COUNTIF('6 Obecność na treningu'!M78:N78,("=T"))+COUNTIF('6 Obecność na treningu'!M78:N78,("=C"))+COUNTIF('6 Obecność na treningu'!M78:N78,("=K"))</f>
        <v>0</v>
      </c>
      <c r="T110">
        <f>COUNTIF('6 Obecność na treningu'!O78:P78,("=T"))+COUNTIF('6 Obecność na treningu'!O78:P78,("=C"))+COUNTIF('6 Obecność na treningu'!O78:P78,("=K"))</f>
        <v>0</v>
      </c>
      <c r="V110">
        <f>COUNTIF('6 Obecność na treningu'!Q78:R78,("=T"))+COUNTIF('6 Obecność na treningu'!Q78:R78,("=C"))+COUNTIF('6 Obecność na treningu'!Q78:R78,("=K"))</f>
        <v>0</v>
      </c>
      <c r="X110">
        <f>COUNTIF('6 Obecność na treningu'!S78:T78,("=T"))+COUNTIF('6 Obecność na treningu'!S78:T78,("=C"))+COUNTIF('6 Obecność na treningu'!S78:T78,("=K"))</f>
        <v>0</v>
      </c>
      <c r="Z110">
        <f>COUNTIF('6 Obecność na treningu'!U78:V78,("=T"))+COUNTIF('6 Obecność na treningu'!U78:V78,("=C"))+COUNTIF('6 Obecność na treningu'!U78:V78,("=K"))</f>
        <v>0</v>
      </c>
      <c r="AB110">
        <f>COUNTIF('6 Obecność na treningu'!W78:X78,("=T"))+COUNTIF('6 Obecność na treningu'!W78:X78,("=C"))+COUNTIF('6 Obecność na treningu'!W78:X78,("=K"))</f>
        <v>0</v>
      </c>
      <c r="AD110">
        <f>COUNTIF('6 Obecność na treningu'!Y78:Z78,("=T"))+COUNTIF('6 Obecność na treningu'!Y78:Z78,("=C"))+COUNTIF('6 Obecność na treningu'!Y78:Z78,("=K"))</f>
        <v>0</v>
      </c>
      <c r="AF110">
        <f>COUNTIF('6 Obecność na treningu'!AA78:AB78,("=T"))+COUNTIF('6 Obecność na treningu'!AA78:AB78,("=C"))+COUNTIF('6 Obecność na treningu'!AA78:AB78,("=K"))</f>
        <v>0</v>
      </c>
      <c r="AH110">
        <f>COUNTIF('6 Obecność na treningu'!AC78:AD78,("=T"))+COUNTIF('6 Obecność na treningu'!AC78:AD78,("=C"))+COUNTIF('6 Obecność na treningu'!AC78:AD78,("=K"))</f>
        <v>0</v>
      </c>
      <c r="AJ110">
        <f>COUNTIF('6 Obecność na treningu'!AE78:AF78,("=T"))+COUNTIF('6 Obecność na treningu'!AE78:AF78,("=C"))+COUNTIF('6 Obecność na treningu'!AE78:AF78,("=K"))</f>
        <v>0</v>
      </c>
      <c r="AL110">
        <f>COUNTIF('6 Obecność na treningu'!AG78:AH78,("=T"))+COUNTIF('6 Obecność na treningu'!AG78:AH78,("=C"))+COUNTIF('6 Obecność na treningu'!AG78:AH78,("=K"))</f>
        <v>0</v>
      </c>
      <c r="AN110">
        <f>COUNTIF('6 Obecność na treningu'!AI78:AJ78,("=T"))+COUNTIF('6 Obecność na treningu'!AI78:AJ78,("=C"))+COUNTIF('6 Obecność na treningu'!AI78:AJ78,("=K"))</f>
        <v>0</v>
      </c>
      <c r="AP110">
        <f>COUNTIF('6 Obecność na treningu'!AK78:AL78,("=T"))+COUNTIF('6 Obecność na treningu'!AK78:AL78,("=C"))+COUNTIF('6 Obecność na treningu'!AK78:AL78,("=K"))</f>
        <v>0</v>
      </c>
      <c r="AR110">
        <f>COUNTIF('6 Obecność na treningu'!AM78:AN78,("=T"))+COUNTIF('6 Obecność na treningu'!AM78:AN78,("=C"))+COUNTIF('6 Obecność na treningu'!AM78:AN78,("=K"))</f>
        <v>0</v>
      </c>
      <c r="AT110">
        <f>COUNTIF('6 Obecność na treningu'!AO78:AP78,("=T"))+COUNTIF('6 Obecność na treningu'!AO78:AP78,("=C"))+COUNTIF('6 Obecność na treningu'!AO78:AP78,("=K"))</f>
        <v>0</v>
      </c>
      <c r="AV110">
        <f>COUNTIF('6 Obecność na treningu'!AQ78:AR78,("=T"))+COUNTIF('6 Obecność na treningu'!AQ78:AR78,("=C"))+COUNTIF('6 Obecność na treningu'!AQ78:AR78,("=K"))</f>
        <v>0</v>
      </c>
      <c r="AX110">
        <f>COUNTIF('6 Obecność na treningu'!AS78:AT78,("=T"))+COUNTIF('6 Obecność na treningu'!AS78:AT78,("=C"))+COUNTIF('6 Obecność na treningu'!AS78:AT78,("=K"))</f>
        <v>0</v>
      </c>
      <c r="AZ110">
        <f>COUNTIF('6 Obecność na treningu'!AU78:AV78,("=T"))+COUNTIF('6 Obecność na treningu'!AU78:AV78,("=C"))+COUNTIF('6 Obecność na treningu'!AU78:AV78,("=K"))</f>
        <v>0</v>
      </c>
      <c r="BB110">
        <f>COUNTIF('6 Obecność na treningu'!AW78:AX78,("=T"))+COUNTIF('6 Obecność na treningu'!AW78:AX78,("=C"))+COUNTIF('6 Obecność na treningu'!AW78:AX78,("=K"))</f>
        <v>0</v>
      </c>
      <c r="BD110">
        <f>COUNTIF('6 Obecność na treningu'!AY78:AZ78,("=T"))+COUNTIF('6 Obecność na treningu'!AY78:AZ78,("=C"))+COUNTIF('6 Obecność na treningu'!AY78:AZ78,("=K"))</f>
        <v>0</v>
      </c>
      <c r="BF110">
        <f t="shared" si="49"/>
        <v>0</v>
      </c>
      <c r="BH110">
        <f t="shared" si="50"/>
        <v>0</v>
      </c>
      <c r="BJ110">
        <f t="shared" si="51"/>
        <v>0</v>
      </c>
      <c r="BL110">
        <f t="shared" si="52"/>
        <v>0</v>
      </c>
      <c r="BN110">
        <f t="shared" si="53"/>
        <v>0</v>
      </c>
      <c r="BP110">
        <f t="shared" si="54"/>
        <v>0</v>
      </c>
      <c r="BR110">
        <f t="shared" si="55"/>
        <v>0</v>
      </c>
      <c r="BT110">
        <f t="shared" si="56"/>
        <v>0</v>
      </c>
      <c r="BV110">
        <f t="shared" si="57"/>
        <v>0</v>
      </c>
      <c r="BX110">
        <f t="shared" si="58"/>
        <v>0</v>
      </c>
      <c r="BZ110">
        <f t="shared" si="59"/>
        <v>0</v>
      </c>
      <c r="CB110">
        <f t="shared" si="60"/>
        <v>0</v>
      </c>
      <c r="CD110">
        <f t="shared" si="61"/>
        <v>0</v>
      </c>
      <c r="CF110">
        <f t="shared" si="62"/>
        <v>0</v>
      </c>
      <c r="CH110">
        <f t="shared" si="63"/>
        <v>0</v>
      </c>
      <c r="CJ110">
        <f t="shared" si="64"/>
        <v>0</v>
      </c>
      <c r="CL110">
        <f t="shared" si="65"/>
        <v>0</v>
      </c>
      <c r="CN110">
        <f t="shared" si="66"/>
        <v>0</v>
      </c>
      <c r="CP110">
        <f t="shared" si="67"/>
        <v>0</v>
      </c>
      <c r="CR110">
        <f t="shared" si="68"/>
        <v>0</v>
      </c>
      <c r="CT110">
        <f t="shared" si="69"/>
        <v>0</v>
      </c>
      <c r="CV110">
        <f t="shared" si="70"/>
        <v>0</v>
      </c>
      <c r="CX110">
        <f t="shared" si="71"/>
        <v>0</v>
      </c>
    </row>
    <row r="111" spans="2:102" ht="24.9" customHeight="1">
      <c r="B111" s="102" t="s">
        <v>215</v>
      </c>
      <c r="C111" s="103" t="str">
        <f>IF(ISBLANK('2 Spis zawodników - planowanych'!C90),"",'2 Spis zawodników - planowanych'!C90)</f>
        <v/>
      </c>
      <c r="D111" s="103" t="str">
        <f>IF('6 Obecność na treningu'!B79="","",'6 Obecność na treningu'!B79)</f>
        <v/>
      </c>
      <c r="E111" s="103" t="str">
        <f>IF('6 Obecność na treningu'!C79="","",'6 Obecność na treningu'!C79)</f>
        <v/>
      </c>
      <c r="F111" s="104" t="str">
        <f>IF('6 Obecność na treningu'!D79="","",'6 Obecność na treningu'!D79)</f>
        <v/>
      </c>
      <c r="G111" s="201" t="str">
        <f t="shared" si="48"/>
        <v/>
      </c>
      <c r="H111" s="646" t="s">
        <v>171</v>
      </c>
      <c r="I111" s="648"/>
      <c r="L111">
        <f>COUNTIF('6 Obecność na treningu'!G79:H79,("=T"))+COUNTIF('6 Obecność na treningu'!G79:H79,("=C"))+COUNTIF('6 Obecność na treningu'!G79:H79,("=K"))</f>
        <v>0</v>
      </c>
      <c r="N111">
        <f>COUNTIF('6 Obecność na treningu'!I79:J79,("=T"))+COUNTIF('6 Obecność na treningu'!I79:J79,("=C"))+COUNTIF('6 Obecność na treningu'!I79:J79,("=K"))</f>
        <v>0</v>
      </c>
      <c r="P111">
        <f>COUNTIF('6 Obecność na treningu'!K79:L79,("=T"))+COUNTIF('6 Obecność na treningu'!K79:L79,("=C"))+COUNTIF('6 Obecność na treningu'!K79:L79,("=K"))</f>
        <v>0</v>
      </c>
      <c r="R111">
        <f>COUNTIF('6 Obecność na treningu'!M79:N79,("=T"))+COUNTIF('6 Obecność na treningu'!M79:N79,("=C"))+COUNTIF('6 Obecność na treningu'!M79:N79,("=K"))</f>
        <v>0</v>
      </c>
      <c r="T111">
        <f>COUNTIF('6 Obecność na treningu'!O79:P79,("=T"))+COUNTIF('6 Obecność na treningu'!O79:P79,("=C"))+COUNTIF('6 Obecność na treningu'!O79:P79,("=K"))</f>
        <v>0</v>
      </c>
      <c r="V111">
        <f>COUNTIF('6 Obecność na treningu'!Q79:R79,("=T"))+COUNTIF('6 Obecność na treningu'!Q79:R79,("=C"))+COUNTIF('6 Obecność na treningu'!Q79:R79,("=K"))</f>
        <v>0</v>
      </c>
      <c r="X111">
        <f>COUNTIF('6 Obecność na treningu'!S79:T79,("=T"))+COUNTIF('6 Obecność na treningu'!S79:T79,("=C"))+COUNTIF('6 Obecność na treningu'!S79:T79,("=K"))</f>
        <v>0</v>
      </c>
      <c r="Z111">
        <f>COUNTIF('6 Obecność na treningu'!U79:V79,("=T"))+COUNTIF('6 Obecność na treningu'!U79:V79,("=C"))+COUNTIF('6 Obecność na treningu'!U79:V79,("=K"))</f>
        <v>0</v>
      </c>
      <c r="AB111">
        <f>COUNTIF('6 Obecność na treningu'!W79:X79,("=T"))+COUNTIF('6 Obecność na treningu'!W79:X79,("=C"))+COUNTIF('6 Obecność na treningu'!W79:X79,("=K"))</f>
        <v>0</v>
      </c>
      <c r="AD111">
        <f>COUNTIF('6 Obecność na treningu'!Y79:Z79,("=T"))+COUNTIF('6 Obecność na treningu'!Y79:Z79,("=C"))+COUNTIF('6 Obecność na treningu'!Y79:Z79,("=K"))</f>
        <v>0</v>
      </c>
      <c r="AF111">
        <f>COUNTIF('6 Obecność na treningu'!AA79:AB79,("=T"))+COUNTIF('6 Obecność na treningu'!AA79:AB79,("=C"))+COUNTIF('6 Obecność na treningu'!AA79:AB79,("=K"))</f>
        <v>0</v>
      </c>
      <c r="AH111">
        <f>COUNTIF('6 Obecność na treningu'!AC79:AD79,("=T"))+COUNTIF('6 Obecność na treningu'!AC79:AD79,("=C"))+COUNTIF('6 Obecność na treningu'!AC79:AD79,("=K"))</f>
        <v>0</v>
      </c>
      <c r="AJ111">
        <f>COUNTIF('6 Obecność na treningu'!AE79:AF79,("=T"))+COUNTIF('6 Obecność na treningu'!AE79:AF79,("=C"))+COUNTIF('6 Obecność na treningu'!AE79:AF79,("=K"))</f>
        <v>0</v>
      </c>
      <c r="AL111">
        <f>COUNTIF('6 Obecność na treningu'!AG79:AH79,("=T"))+COUNTIF('6 Obecność na treningu'!AG79:AH79,("=C"))+COUNTIF('6 Obecność na treningu'!AG79:AH79,("=K"))</f>
        <v>0</v>
      </c>
      <c r="AN111">
        <f>COUNTIF('6 Obecność na treningu'!AI79:AJ79,("=T"))+COUNTIF('6 Obecność na treningu'!AI79:AJ79,("=C"))+COUNTIF('6 Obecność na treningu'!AI79:AJ79,("=K"))</f>
        <v>0</v>
      </c>
      <c r="AP111">
        <f>COUNTIF('6 Obecność na treningu'!AK79:AL79,("=T"))+COUNTIF('6 Obecność na treningu'!AK79:AL79,("=C"))+COUNTIF('6 Obecność na treningu'!AK79:AL79,("=K"))</f>
        <v>0</v>
      </c>
      <c r="AR111">
        <f>COUNTIF('6 Obecność na treningu'!AM79:AN79,("=T"))+COUNTIF('6 Obecność na treningu'!AM79:AN79,("=C"))+COUNTIF('6 Obecność na treningu'!AM79:AN79,("=K"))</f>
        <v>0</v>
      </c>
      <c r="AT111">
        <f>COUNTIF('6 Obecność na treningu'!AO79:AP79,("=T"))+COUNTIF('6 Obecność na treningu'!AO79:AP79,("=C"))+COUNTIF('6 Obecność na treningu'!AO79:AP79,("=K"))</f>
        <v>0</v>
      </c>
      <c r="AV111">
        <f>COUNTIF('6 Obecność na treningu'!AQ79:AR79,("=T"))+COUNTIF('6 Obecność na treningu'!AQ79:AR79,("=C"))+COUNTIF('6 Obecność na treningu'!AQ79:AR79,("=K"))</f>
        <v>0</v>
      </c>
      <c r="AX111">
        <f>COUNTIF('6 Obecność na treningu'!AS79:AT79,("=T"))+COUNTIF('6 Obecność na treningu'!AS79:AT79,("=C"))+COUNTIF('6 Obecność na treningu'!AS79:AT79,("=K"))</f>
        <v>0</v>
      </c>
      <c r="AZ111">
        <f>COUNTIF('6 Obecność na treningu'!AU79:AV79,("=T"))+COUNTIF('6 Obecność na treningu'!AU79:AV79,("=C"))+COUNTIF('6 Obecność na treningu'!AU79:AV79,("=K"))</f>
        <v>0</v>
      </c>
      <c r="BB111">
        <f>COUNTIF('6 Obecność na treningu'!AW79:AX79,("=T"))+COUNTIF('6 Obecność na treningu'!AW79:AX79,("=C"))+COUNTIF('6 Obecność na treningu'!AW79:AX79,("=K"))</f>
        <v>0</v>
      </c>
      <c r="BD111">
        <f>COUNTIF('6 Obecność na treningu'!AY79:AZ79,("=T"))+COUNTIF('6 Obecność na treningu'!AY79:AZ79,("=C"))+COUNTIF('6 Obecność na treningu'!AY79:AZ79,("=K"))</f>
        <v>0</v>
      </c>
      <c r="BF111">
        <f t="shared" si="49"/>
        <v>0</v>
      </c>
      <c r="BH111">
        <f t="shared" si="50"/>
        <v>0</v>
      </c>
      <c r="BJ111">
        <f t="shared" si="51"/>
        <v>0</v>
      </c>
      <c r="BL111">
        <f t="shared" si="52"/>
        <v>0</v>
      </c>
      <c r="BN111">
        <f t="shared" si="53"/>
        <v>0</v>
      </c>
      <c r="BP111">
        <f t="shared" si="54"/>
        <v>0</v>
      </c>
      <c r="BR111">
        <f t="shared" si="55"/>
        <v>0</v>
      </c>
      <c r="BT111">
        <f t="shared" si="56"/>
        <v>0</v>
      </c>
      <c r="BV111">
        <f t="shared" si="57"/>
        <v>0</v>
      </c>
      <c r="BX111">
        <f t="shared" si="58"/>
        <v>0</v>
      </c>
      <c r="BZ111">
        <f t="shared" si="59"/>
        <v>0</v>
      </c>
      <c r="CB111">
        <f t="shared" si="60"/>
        <v>0</v>
      </c>
      <c r="CD111">
        <f t="shared" si="61"/>
        <v>0</v>
      </c>
      <c r="CF111">
        <f t="shared" si="62"/>
        <v>0</v>
      </c>
      <c r="CH111">
        <f t="shared" si="63"/>
        <v>0</v>
      </c>
      <c r="CJ111">
        <f t="shared" si="64"/>
        <v>0</v>
      </c>
      <c r="CL111">
        <f t="shared" si="65"/>
        <v>0</v>
      </c>
      <c r="CN111">
        <f t="shared" si="66"/>
        <v>0</v>
      </c>
      <c r="CP111">
        <f t="shared" si="67"/>
        <v>0</v>
      </c>
      <c r="CR111">
        <f t="shared" si="68"/>
        <v>0</v>
      </c>
      <c r="CT111">
        <f t="shared" si="69"/>
        <v>0</v>
      </c>
      <c r="CV111">
        <f t="shared" si="70"/>
        <v>0</v>
      </c>
      <c r="CX111">
        <f t="shared" si="71"/>
        <v>0</v>
      </c>
    </row>
    <row r="112" spans="2:102" ht="24.9" customHeight="1">
      <c r="B112" s="102" t="s">
        <v>216</v>
      </c>
      <c r="C112" s="103" t="str">
        <f>IF(ISBLANK('2 Spis zawodników - planowanych'!C91),"",'2 Spis zawodników - planowanych'!C91)</f>
        <v/>
      </c>
      <c r="D112" s="103" t="str">
        <f>IF('6 Obecność na treningu'!B80="","",'6 Obecność na treningu'!B80)</f>
        <v/>
      </c>
      <c r="E112" s="103" t="str">
        <f>IF('6 Obecność na treningu'!C80="","",'6 Obecność na treningu'!C80)</f>
        <v/>
      </c>
      <c r="F112" s="104" t="str">
        <f>IF('6 Obecność na treningu'!D80="","",'6 Obecność na treningu'!D80)</f>
        <v/>
      </c>
      <c r="G112" s="201" t="str">
        <f t="shared" si="48"/>
        <v/>
      </c>
      <c r="H112" s="646" t="s">
        <v>171</v>
      </c>
      <c r="I112" s="648"/>
      <c r="L112">
        <f>COUNTIF('6 Obecność na treningu'!G80:H80,("=T"))+COUNTIF('6 Obecność na treningu'!G80:H80,("=C"))+COUNTIF('6 Obecność na treningu'!G80:H80,("=K"))</f>
        <v>0</v>
      </c>
      <c r="N112">
        <f>COUNTIF('6 Obecność na treningu'!I80:J80,("=T"))+COUNTIF('6 Obecność na treningu'!I80:J80,("=C"))+COUNTIF('6 Obecność na treningu'!I80:J80,("=K"))</f>
        <v>0</v>
      </c>
      <c r="P112">
        <f>COUNTIF('6 Obecność na treningu'!K80:L80,("=T"))+COUNTIF('6 Obecność na treningu'!K80:L80,("=C"))+COUNTIF('6 Obecność na treningu'!K80:L80,("=K"))</f>
        <v>0</v>
      </c>
      <c r="R112">
        <f>COUNTIF('6 Obecność na treningu'!M80:N80,("=T"))+COUNTIF('6 Obecność na treningu'!M80:N80,("=C"))+COUNTIF('6 Obecność na treningu'!M80:N80,("=K"))</f>
        <v>0</v>
      </c>
      <c r="T112">
        <f>COUNTIF('6 Obecność na treningu'!O80:P80,("=T"))+COUNTIF('6 Obecność na treningu'!O80:P80,("=C"))+COUNTIF('6 Obecność na treningu'!O80:P80,("=K"))</f>
        <v>0</v>
      </c>
      <c r="V112">
        <f>COUNTIF('6 Obecność na treningu'!Q80:R80,("=T"))+COUNTIF('6 Obecność na treningu'!Q80:R80,("=C"))+COUNTIF('6 Obecność na treningu'!Q80:R80,("=K"))</f>
        <v>0</v>
      </c>
      <c r="X112">
        <f>COUNTIF('6 Obecność na treningu'!S80:T80,("=T"))+COUNTIF('6 Obecność na treningu'!S80:T80,("=C"))+COUNTIF('6 Obecność na treningu'!S80:T80,("=K"))</f>
        <v>0</v>
      </c>
      <c r="Z112">
        <f>COUNTIF('6 Obecność na treningu'!U80:V80,("=T"))+COUNTIF('6 Obecność na treningu'!U80:V80,("=C"))+COUNTIF('6 Obecność na treningu'!U80:V80,("=K"))</f>
        <v>0</v>
      </c>
      <c r="AB112">
        <f>COUNTIF('6 Obecność na treningu'!W80:X80,("=T"))+COUNTIF('6 Obecność na treningu'!W80:X80,("=C"))+COUNTIF('6 Obecność na treningu'!W80:X80,("=K"))</f>
        <v>0</v>
      </c>
      <c r="AD112">
        <f>COUNTIF('6 Obecność na treningu'!Y80:Z80,("=T"))+COUNTIF('6 Obecność na treningu'!Y80:Z80,("=C"))+COUNTIF('6 Obecność na treningu'!Y80:Z80,("=K"))</f>
        <v>0</v>
      </c>
      <c r="AF112">
        <f>COUNTIF('6 Obecność na treningu'!AA80:AB80,("=T"))+COUNTIF('6 Obecność na treningu'!AA80:AB80,("=C"))+COUNTIF('6 Obecność na treningu'!AA80:AB80,("=K"))</f>
        <v>0</v>
      </c>
      <c r="AH112">
        <f>COUNTIF('6 Obecność na treningu'!AC80:AD80,("=T"))+COUNTIF('6 Obecność na treningu'!AC80:AD80,("=C"))+COUNTIF('6 Obecność na treningu'!AC80:AD80,("=K"))</f>
        <v>0</v>
      </c>
      <c r="AJ112">
        <f>COUNTIF('6 Obecność na treningu'!AE80:AF80,("=T"))+COUNTIF('6 Obecność na treningu'!AE80:AF80,("=C"))+COUNTIF('6 Obecność na treningu'!AE80:AF80,("=K"))</f>
        <v>0</v>
      </c>
      <c r="AL112">
        <f>COUNTIF('6 Obecność na treningu'!AG80:AH80,("=T"))+COUNTIF('6 Obecność na treningu'!AG80:AH80,("=C"))+COUNTIF('6 Obecność na treningu'!AG80:AH80,("=K"))</f>
        <v>0</v>
      </c>
      <c r="AN112">
        <f>COUNTIF('6 Obecność na treningu'!AI80:AJ80,("=T"))+COUNTIF('6 Obecność na treningu'!AI80:AJ80,("=C"))+COUNTIF('6 Obecność na treningu'!AI80:AJ80,("=K"))</f>
        <v>0</v>
      </c>
      <c r="AP112">
        <f>COUNTIF('6 Obecność na treningu'!AK80:AL80,("=T"))+COUNTIF('6 Obecność na treningu'!AK80:AL80,("=C"))+COUNTIF('6 Obecność na treningu'!AK80:AL80,("=K"))</f>
        <v>0</v>
      </c>
      <c r="AR112">
        <f>COUNTIF('6 Obecność na treningu'!AM80:AN80,("=T"))+COUNTIF('6 Obecność na treningu'!AM80:AN80,("=C"))+COUNTIF('6 Obecność na treningu'!AM80:AN80,("=K"))</f>
        <v>0</v>
      </c>
      <c r="AT112">
        <f>COUNTIF('6 Obecność na treningu'!AO80:AP80,("=T"))+COUNTIF('6 Obecność na treningu'!AO80:AP80,("=C"))+COUNTIF('6 Obecność na treningu'!AO80:AP80,("=K"))</f>
        <v>0</v>
      </c>
      <c r="AV112">
        <f>COUNTIF('6 Obecność na treningu'!AQ80:AR80,("=T"))+COUNTIF('6 Obecność na treningu'!AQ80:AR80,("=C"))+COUNTIF('6 Obecność na treningu'!AQ80:AR80,("=K"))</f>
        <v>0</v>
      </c>
      <c r="AX112">
        <f>COUNTIF('6 Obecność na treningu'!AS80:AT80,("=T"))+COUNTIF('6 Obecność na treningu'!AS80:AT80,("=C"))+COUNTIF('6 Obecność na treningu'!AS80:AT80,("=K"))</f>
        <v>0</v>
      </c>
      <c r="AZ112">
        <f>COUNTIF('6 Obecność na treningu'!AU80:AV80,("=T"))+COUNTIF('6 Obecność na treningu'!AU80:AV80,("=C"))+COUNTIF('6 Obecność na treningu'!AU80:AV80,("=K"))</f>
        <v>0</v>
      </c>
      <c r="BB112">
        <f>COUNTIF('6 Obecność na treningu'!AW80:AX80,("=T"))+COUNTIF('6 Obecność na treningu'!AW80:AX80,("=C"))+COUNTIF('6 Obecność na treningu'!AW80:AX80,("=K"))</f>
        <v>0</v>
      </c>
      <c r="BD112">
        <f>COUNTIF('6 Obecność na treningu'!AY80:AZ80,("=T"))+COUNTIF('6 Obecność na treningu'!AY80:AZ80,("=C"))+COUNTIF('6 Obecność na treningu'!AY80:AZ80,("=K"))</f>
        <v>0</v>
      </c>
      <c r="BF112">
        <f t="shared" si="49"/>
        <v>0</v>
      </c>
      <c r="BH112">
        <f t="shared" si="50"/>
        <v>0</v>
      </c>
      <c r="BJ112">
        <f t="shared" si="51"/>
        <v>0</v>
      </c>
      <c r="BL112">
        <f t="shared" si="52"/>
        <v>0</v>
      </c>
      <c r="BN112">
        <f t="shared" si="53"/>
        <v>0</v>
      </c>
      <c r="BP112">
        <f t="shared" si="54"/>
        <v>0</v>
      </c>
      <c r="BR112">
        <f t="shared" si="55"/>
        <v>0</v>
      </c>
      <c r="BT112">
        <f t="shared" si="56"/>
        <v>0</v>
      </c>
      <c r="BV112">
        <f t="shared" si="57"/>
        <v>0</v>
      </c>
      <c r="BX112">
        <f t="shared" si="58"/>
        <v>0</v>
      </c>
      <c r="BZ112">
        <f t="shared" si="59"/>
        <v>0</v>
      </c>
      <c r="CB112">
        <f t="shared" si="60"/>
        <v>0</v>
      </c>
      <c r="CD112">
        <f t="shared" si="61"/>
        <v>0</v>
      </c>
      <c r="CF112">
        <f t="shared" si="62"/>
        <v>0</v>
      </c>
      <c r="CH112">
        <f t="shared" si="63"/>
        <v>0</v>
      </c>
      <c r="CJ112">
        <f t="shared" si="64"/>
        <v>0</v>
      </c>
      <c r="CL112">
        <f t="shared" si="65"/>
        <v>0</v>
      </c>
      <c r="CN112">
        <f t="shared" si="66"/>
        <v>0</v>
      </c>
      <c r="CP112">
        <f t="shared" si="67"/>
        <v>0</v>
      </c>
      <c r="CR112">
        <f t="shared" si="68"/>
        <v>0</v>
      </c>
      <c r="CT112">
        <f t="shared" si="69"/>
        <v>0</v>
      </c>
      <c r="CV112">
        <f t="shared" si="70"/>
        <v>0</v>
      </c>
      <c r="CX112">
        <f t="shared" si="71"/>
        <v>0</v>
      </c>
    </row>
    <row r="113" spans="2:102" ht="24.9" customHeight="1">
      <c r="B113" s="102" t="s">
        <v>217</v>
      </c>
      <c r="C113" s="103" t="str">
        <f>IF(ISBLANK('2 Spis zawodników - planowanych'!C92),"",'2 Spis zawodników - planowanych'!C92)</f>
        <v/>
      </c>
      <c r="D113" s="103" t="str">
        <f>IF('6 Obecność na treningu'!B81="","",'6 Obecność na treningu'!B81)</f>
        <v/>
      </c>
      <c r="E113" s="103" t="str">
        <f>IF('6 Obecność na treningu'!C81="","",'6 Obecność na treningu'!C81)</f>
        <v/>
      </c>
      <c r="F113" s="104" t="str">
        <f>IF('6 Obecność na treningu'!D81="","",'6 Obecność na treningu'!D81)</f>
        <v/>
      </c>
      <c r="G113" s="201" t="str">
        <f t="shared" si="48"/>
        <v/>
      </c>
      <c r="H113" s="646" t="s">
        <v>171</v>
      </c>
      <c r="I113" s="648"/>
      <c r="L113">
        <f>COUNTIF('6 Obecność na treningu'!G81:H81,("=T"))+COUNTIF('6 Obecność na treningu'!G81:H81,("=C"))+COUNTIF('6 Obecność na treningu'!G81:H81,("=K"))</f>
        <v>0</v>
      </c>
      <c r="N113">
        <f>COUNTIF('6 Obecność na treningu'!I81:J81,("=T"))+COUNTIF('6 Obecność na treningu'!I81:J81,("=C"))+COUNTIF('6 Obecność na treningu'!I81:J81,("=K"))</f>
        <v>0</v>
      </c>
      <c r="P113">
        <f>COUNTIF('6 Obecność na treningu'!K81:L81,("=T"))+COUNTIF('6 Obecność na treningu'!K81:L81,("=C"))+COUNTIF('6 Obecność na treningu'!K81:L81,("=K"))</f>
        <v>0</v>
      </c>
      <c r="R113">
        <f>COUNTIF('6 Obecność na treningu'!M81:N81,("=T"))+COUNTIF('6 Obecność na treningu'!M81:N81,("=C"))+COUNTIF('6 Obecność na treningu'!M81:N81,("=K"))</f>
        <v>0</v>
      </c>
      <c r="T113">
        <f>COUNTIF('6 Obecność na treningu'!O81:P81,("=T"))+COUNTIF('6 Obecność na treningu'!O81:P81,("=C"))+COUNTIF('6 Obecność na treningu'!O81:P81,("=K"))</f>
        <v>0</v>
      </c>
      <c r="V113">
        <f>COUNTIF('6 Obecność na treningu'!Q81:R81,("=T"))+COUNTIF('6 Obecność na treningu'!Q81:R81,("=C"))+COUNTIF('6 Obecność na treningu'!Q81:R81,("=K"))</f>
        <v>0</v>
      </c>
      <c r="X113">
        <f>COUNTIF('6 Obecność na treningu'!S81:T81,("=T"))+COUNTIF('6 Obecność na treningu'!S81:T81,("=C"))+COUNTIF('6 Obecność na treningu'!S81:T81,("=K"))</f>
        <v>0</v>
      </c>
      <c r="Z113">
        <f>COUNTIF('6 Obecność na treningu'!U81:V81,("=T"))+COUNTIF('6 Obecność na treningu'!U81:V81,("=C"))+COUNTIF('6 Obecność na treningu'!U81:V81,("=K"))</f>
        <v>0</v>
      </c>
      <c r="AB113">
        <f>COUNTIF('6 Obecność na treningu'!W81:X81,("=T"))+COUNTIF('6 Obecność na treningu'!W81:X81,("=C"))+COUNTIF('6 Obecność na treningu'!W81:X81,("=K"))</f>
        <v>0</v>
      </c>
      <c r="AD113">
        <f>COUNTIF('6 Obecność na treningu'!Y81:Z81,("=T"))+COUNTIF('6 Obecność na treningu'!Y81:Z81,("=C"))+COUNTIF('6 Obecność na treningu'!Y81:Z81,("=K"))</f>
        <v>0</v>
      </c>
      <c r="AF113">
        <f>COUNTIF('6 Obecność na treningu'!AA81:AB81,("=T"))+COUNTIF('6 Obecność na treningu'!AA81:AB81,("=C"))+COUNTIF('6 Obecność na treningu'!AA81:AB81,("=K"))</f>
        <v>0</v>
      </c>
      <c r="AH113">
        <f>COUNTIF('6 Obecność na treningu'!AC81:AD81,("=T"))+COUNTIF('6 Obecność na treningu'!AC81:AD81,("=C"))+COUNTIF('6 Obecność na treningu'!AC81:AD81,("=K"))</f>
        <v>0</v>
      </c>
      <c r="AJ113">
        <f>COUNTIF('6 Obecność na treningu'!AE81:AF81,("=T"))+COUNTIF('6 Obecność na treningu'!AE81:AF81,("=C"))+COUNTIF('6 Obecność na treningu'!AE81:AF81,("=K"))</f>
        <v>0</v>
      </c>
      <c r="AL113">
        <f>COUNTIF('6 Obecność na treningu'!AG81:AH81,("=T"))+COUNTIF('6 Obecność na treningu'!AG81:AH81,("=C"))+COUNTIF('6 Obecność na treningu'!AG81:AH81,("=K"))</f>
        <v>0</v>
      </c>
      <c r="AN113">
        <f>COUNTIF('6 Obecność na treningu'!AI81:AJ81,("=T"))+COUNTIF('6 Obecność na treningu'!AI81:AJ81,("=C"))+COUNTIF('6 Obecność na treningu'!AI81:AJ81,("=K"))</f>
        <v>0</v>
      </c>
      <c r="AP113">
        <f>COUNTIF('6 Obecność na treningu'!AK81:AL81,("=T"))+COUNTIF('6 Obecność na treningu'!AK81:AL81,("=C"))+COUNTIF('6 Obecność na treningu'!AK81:AL81,("=K"))</f>
        <v>0</v>
      </c>
      <c r="AR113">
        <f>COUNTIF('6 Obecność na treningu'!AM81:AN81,("=T"))+COUNTIF('6 Obecność na treningu'!AM81:AN81,("=C"))+COUNTIF('6 Obecność na treningu'!AM81:AN81,("=K"))</f>
        <v>0</v>
      </c>
      <c r="AT113">
        <f>COUNTIF('6 Obecność na treningu'!AO81:AP81,("=T"))+COUNTIF('6 Obecność na treningu'!AO81:AP81,("=C"))+COUNTIF('6 Obecność na treningu'!AO81:AP81,("=K"))</f>
        <v>0</v>
      </c>
      <c r="AV113">
        <f>COUNTIF('6 Obecność na treningu'!AQ81:AR81,("=T"))+COUNTIF('6 Obecność na treningu'!AQ81:AR81,("=C"))+COUNTIF('6 Obecność na treningu'!AQ81:AR81,("=K"))</f>
        <v>0</v>
      </c>
      <c r="AX113">
        <f>COUNTIF('6 Obecność na treningu'!AS81:AT81,("=T"))+COUNTIF('6 Obecność na treningu'!AS81:AT81,("=C"))+COUNTIF('6 Obecność na treningu'!AS81:AT81,("=K"))</f>
        <v>0</v>
      </c>
      <c r="AZ113">
        <f>COUNTIF('6 Obecność na treningu'!AU81:AV81,("=T"))+COUNTIF('6 Obecność na treningu'!AU81:AV81,("=C"))+COUNTIF('6 Obecność na treningu'!AU81:AV81,("=K"))</f>
        <v>0</v>
      </c>
      <c r="BB113">
        <f>COUNTIF('6 Obecność na treningu'!AW81:AX81,("=T"))+COUNTIF('6 Obecność na treningu'!AW81:AX81,("=C"))+COUNTIF('6 Obecność na treningu'!AW81:AX81,("=K"))</f>
        <v>0</v>
      </c>
      <c r="BD113">
        <f>COUNTIF('6 Obecność na treningu'!AY81:AZ81,("=T"))+COUNTIF('6 Obecność na treningu'!AY81:AZ81,("=C"))+COUNTIF('6 Obecność na treningu'!AY81:AZ81,("=K"))</f>
        <v>0</v>
      </c>
      <c r="BF113">
        <f t="shared" si="49"/>
        <v>0</v>
      </c>
      <c r="BH113">
        <f t="shared" si="50"/>
        <v>0</v>
      </c>
      <c r="BJ113">
        <f t="shared" si="51"/>
        <v>0</v>
      </c>
      <c r="BL113">
        <f t="shared" si="52"/>
        <v>0</v>
      </c>
      <c r="BN113">
        <f t="shared" si="53"/>
        <v>0</v>
      </c>
      <c r="BP113">
        <f t="shared" si="54"/>
        <v>0</v>
      </c>
      <c r="BR113">
        <f t="shared" si="55"/>
        <v>0</v>
      </c>
      <c r="BT113">
        <f t="shared" si="56"/>
        <v>0</v>
      </c>
      <c r="BV113">
        <f t="shared" si="57"/>
        <v>0</v>
      </c>
      <c r="BX113">
        <f t="shared" si="58"/>
        <v>0</v>
      </c>
      <c r="BZ113">
        <f t="shared" si="59"/>
        <v>0</v>
      </c>
      <c r="CB113">
        <f t="shared" si="60"/>
        <v>0</v>
      </c>
      <c r="CD113">
        <f t="shared" si="61"/>
        <v>0</v>
      </c>
      <c r="CF113">
        <f t="shared" si="62"/>
        <v>0</v>
      </c>
      <c r="CH113">
        <f t="shared" si="63"/>
        <v>0</v>
      </c>
      <c r="CJ113">
        <f t="shared" si="64"/>
        <v>0</v>
      </c>
      <c r="CL113">
        <f t="shared" si="65"/>
        <v>0</v>
      </c>
      <c r="CN113">
        <f t="shared" si="66"/>
        <v>0</v>
      </c>
      <c r="CP113">
        <f t="shared" si="67"/>
        <v>0</v>
      </c>
      <c r="CR113">
        <f t="shared" si="68"/>
        <v>0</v>
      </c>
      <c r="CT113">
        <f t="shared" si="69"/>
        <v>0</v>
      </c>
      <c r="CV113">
        <f t="shared" si="70"/>
        <v>0</v>
      </c>
      <c r="CX113">
        <f t="shared" si="71"/>
        <v>0</v>
      </c>
    </row>
    <row r="114" spans="2:102" ht="24.9" customHeight="1">
      <c r="B114" s="102" t="s">
        <v>218</v>
      </c>
      <c r="C114" s="103" t="str">
        <f>IF(ISBLANK('2 Spis zawodników - planowanych'!C93),"",'2 Spis zawodników - planowanych'!C93)</f>
        <v/>
      </c>
      <c r="D114" s="103" t="str">
        <f>IF('6 Obecność na treningu'!B82="","",'6 Obecność na treningu'!B82)</f>
        <v/>
      </c>
      <c r="E114" s="103" t="str">
        <f>IF('6 Obecność na treningu'!C82="","",'6 Obecność na treningu'!C82)</f>
        <v/>
      </c>
      <c r="F114" s="104" t="str">
        <f>IF('6 Obecność na treningu'!D82="","",'6 Obecność na treningu'!D82)</f>
        <v/>
      </c>
      <c r="G114" s="201" t="str">
        <f t="shared" si="48"/>
        <v/>
      </c>
      <c r="H114" s="646" t="s">
        <v>171</v>
      </c>
      <c r="I114" s="648"/>
      <c r="L114">
        <f>COUNTIF('6 Obecność na treningu'!G82:H82,("=T"))+COUNTIF('6 Obecność na treningu'!G82:H82,("=C"))+COUNTIF('6 Obecność na treningu'!G82:H82,("=K"))</f>
        <v>0</v>
      </c>
      <c r="N114">
        <f>COUNTIF('6 Obecność na treningu'!I82:J82,("=T"))+COUNTIF('6 Obecność na treningu'!I82:J82,("=C"))+COUNTIF('6 Obecność na treningu'!I82:J82,("=K"))</f>
        <v>0</v>
      </c>
      <c r="P114">
        <f>COUNTIF('6 Obecność na treningu'!K82:L82,("=T"))+COUNTIF('6 Obecność na treningu'!K82:L82,("=C"))+COUNTIF('6 Obecność na treningu'!K82:L82,("=K"))</f>
        <v>0</v>
      </c>
      <c r="R114">
        <f>COUNTIF('6 Obecność na treningu'!M82:N82,("=T"))+COUNTIF('6 Obecność na treningu'!M82:N82,("=C"))+COUNTIF('6 Obecność na treningu'!M82:N82,("=K"))</f>
        <v>0</v>
      </c>
      <c r="T114">
        <f>COUNTIF('6 Obecność na treningu'!O82:P82,("=T"))+COUNTIF('6 Obecność na treningu'!O82:P82,("=C"))+COUNTIF('6 Obecność na treningu'!O82:P82,("=K"))</f>
        <v>0</v>
      </c>
      <c r="V114">
        <f>COUNTIF('6 Obecność na treningu'!Q82:R82,("=T"))+COUNTIF('6 Obecność na treningu'!Q82:R82,("=C"))+COUNTIF('6 Obecność na treningu'!Q82:R82,("=K"))</f>
        <v>0</v>
      </c>
      <c r="X114">
        <f>COUNTIF('6 Obecność na treningu'!S82:T82,("=T"))+COUNTIF('6 Obecność na treningu'!S82:T82,("=C"))+COUNTIF('6 Obecność na treningu'!S82:T82,("=K"))</f>
        <v>0</v>
      </c>
      <c r="Z114">
        <f>COUNTIF('6 Obecność na treningu'!U82:V82,("=T"))+COUNTIF('6 Obecność na treningu'!U82:V82,("=C"))+COUNTIF('6 Obecność na treningu'!U82:V82,("=K"))</f>
        <v>0</v>
      </c>
      <c r="AB114">
        <f>COUNTIF('6 Obecność na treningu'!W82:X82,("=T"))+COUNTIF('6 Obecność na treningu'!W82:X82,("=C"))+COUNTIF('6 Obecność na treningu'!W82:X82,("=K"))</f>
        <v>0</v>
      </c>
      <c r="AD114">
        <f>COUNTIF('6 Obecność na treningu'!Y82:Z82,("=T"))+COUNTIF('6 Obecność na treningu'!Y82:Z82,("=C"))+COUNTIF('6 Obecność na treningu'!Y82:Z82,("=K"))</f>
        <v>0</v>
      </c>
      <c r="AF114">
        <f>COUNTIF('6 Obecność na treningu'!AA82:AB82,("=T"))+COUNTIF('6 Obecność na treningu'!AA82:AB82,("=C"))+COUNTIF('6 Obecność na treningu'!AA82:AB82,("=K"))</f>
        <v>0</v>
      </c>
      <c r="AH114">
        <f>COUNTIF('6 Obecność na treningu'!AC82:AD82,("=T"))+COUNTIF('6 Obecność na treningu'!AC82:AD82,("=C"))+COUNTIF('6 Obecność na treningu'!AC82:AD82,("=K"))</f>
        <v>0</v>
      </c>
      <c r="AJ114">
        <f>COUNTIF('6 Obecność na treningu'!AE82:AF82,("=T"))+COUNTIF('6 Obecność na treningu'!AE82:AF82,("=C"))+COUNTIF('6 Obecność na treningu'!AE82:AF82,("=K"))</f>
        <v>0</v>
      </c>
      <c r="AL114">
        <f>COUNTIF('6 Obecność na treningu'!AG82:AH82,("=T"))+COUNTIF('6 Obecność na treningu'!AG82:AH82,("=C"))+COUNTIF('6 Obecność na treningu'!AG82:AH82,("=K"))</f>
        <v>0</v>
      </c>
      <c r="AN114">
        <f>COUNTIF('6 Obecność na treningu'!AI82:AJ82,("=T"))+COUNTIF('6 Obecność na treningu'!AI82:AJ82,("=C"))+COUNTIF('6 Obecność na treningu'!AI82:AJ82,("=K"))</f>
        <v>0</v>
      </c>
      <c r="AP114">
        <f>COUNTIF('6 Obecność na treningu'!AK82:AL82,("=T"))+COUNTIF('6 Obecność na treningu'!AK82:AL82,("=C"))+COUNTIF('6 Obecność na treningu'!AK82:AL82,("=K"))</f>
        <v>0</v>
      </c>
      <c r="AR114">
        <f>COUNTIF('6 Obecność na treningu'!AM82:AN82,("=T"))+COUNTIF('6 Obecność na treningu'!AM82:AN82,("=C"))+COUNTIF('6 Obecność na treningu'!AM82:AN82,("=K"))</f>
        <v>0</v>
      </c>
      <c r="AT114">
        <f>COUNTIF('6 Obecność na treningu'!AO82:AP82,("=T"))+COUNTIF('6 Obecność na treningu'!AO82:AP82,("=C"))+COUNTIF('6 Obecność na treningu'!AO82:AP82,("=K"))</f>
        <v>0</v>
      </c>
      <c r="AV114">
        <f>COUNTIF('6 Obecność na treningu'!AQ82:AR82,("=T"))+COUNTIF('6 Obecność na treningu'!AQ82:AR82,("=C"))+COUNTIF('6 Obecność na treningu'!AQ82:AR82,("=K"))</f>
        <v>0</v>
      </c>
      <c r="AX114">
        <f>COUNTIF('6 Obecność na treningu'!AS82:AT82,("=T"))+COUNTIF('6 Obecność na treningu'!AS82:AT82,("=C"))+COUNTIF('6 Obecność na treningu'!AS82:AT82,("=K"))</f>
        <v>0</v>
      </c>
      <c r="AZ114">
        <f>COUNTIF('6 Obecność na treningu'!AU82:AV82,("=T"))+COUNTIF('6 Obecność na treningu'!AU82:AV82,("=C"))+COUNTIF('6 Obecność na treningu'!AU82:AV82,("=K"))</f>
        <v>0</v>
      </c>
      <c r="BB114">
        <f>COUNTIF('6 Obecność na treningu'!AW82:AX82,("=T"))+COUNTIF('6 Obecność na treningu'!AW82:AX82,("=C"))+COUNTIF('6 Obecność na treningu'!AW82:AX82,("=K"))</f>
        <v>0</v>
      </c>
      <c r="BD114">
        <f>COUNTIF('6 Obecność na treningu'!AY82:AZ82,("=T"))+COUNTIF('6 Obecność na treningu'!AY82:AZ82,("=C"))+COUNTIF('6 Obecność na treningu'!AY82:AZ82,("=K"))</f>
        <v>0</v>
      </c>
      <c r="BF114">
        <f t="shared" si="49"/>
        <v>0</v>
      </c>
      <c r="BH114">
        <f t="shared" si="50"/>
        <v>0</v>
      </c>
      <c r="BJ114">
        <f t="shared" si="51"/>
        <v>0</v>
      </c>
      <c r="BL114">
        <f t="shared" si="52"/>
        <v>0</v>
      </c>
      <c r="BN114">
        <f t="shared" si="53"/>
        <v>0</v>
      </c>
      <c r="BP114">
        <f t="shared" si="54"/>
        <v>0</v>
      </c>
      <c r="BR114">
        <f t="shared" si="55"/>
        <v>0</v>
      </c>
      <c r="BT114">
        <f t="shared" si="56"/>
        <v>0</v>
      </c>
      <c r="BV114">
        <f t="shared" si="57"/>
        <v>0</v>
      </c>
      <c r="BX114">
        <f t="shared" si="58"/>
        <v>0</v>
      </c>
      <c r="BZ114">
        <f t="shared" si="59"/>
        <v>0</v>
      </c>
      <c r="CB114">
        <f t="shared" si="60"/>
        <v>0</v>
      </c>
      <c r="CD114">
        <f t="shared" si="61"/>
        <v>0</v>
      </c>
      <c r="CF114">
        <f t="shared" si="62"/>
        <v>0</v>
      </c>
      <c r="CH114">
        <f t="shared" si="63"/>
        <v>0</v>
      </c>
      <c r="CJ114">
        <f t="shared" si="64"/>
        <v>0</v>
      </c>
      <c r="CL114">
        <f t="shared" si="65"/>
        <v>0</v>
      </c>
      <c r="CN114">
        <f t="shared" si="66"/>
        <v>0</v>
      </c>
      <c r="CP114">
        <f t="shared" si="67"/>
        <v>0</v>
      </c>
      <c r="CR114">
        <f t="shared" si="68"/>
        <v>0</v>
      </c>
      <c r="CT114">
        <f t="shared" si="69"/>
        <v>0</v>
      </c>
      <c r="CV114">
        <f t="shared" si="70"/>
        <v>0</v>
      </c>
      <c r="CX114">
        <f t="shared" si="71"/>
        <v>0</v>
      </c>
    </row>
    <row r="115" spans="2:102" ht="24.9" customHeight="1">
      <c r="B115" s="102" t="s">
        <v>219</v>
      </c>
      <c r="C115" s="103" t="str">
        <f>IF(ISBLANK('2 Spis zawodników - planowanych'!C94),"",'2 Spis zawodników - planowanych'!C94)</f>
        <v/>
      </c>
      <c r="D115" s="103" t="str">
        <f>IF('6 Obecność na treningu'!B83="","",'6 Obecność na treningu'!B83)</f>
        <v/>
      </c>
      <c r="E115" s="103" t="str">
        <f>IF('6 Obecność na treningu'!C83="","",'6 Obecność na treningu'!C83)</f>
        <v/>
      </c>
      <c r="F115" s="104" t="str">
        <f>IF('6 Obecność na treningu'!D83="","",'6 Obecność na treningu'!D83)</f>
        <v/>
      </c>
      <c r="G115" s="201" t="str">
        <f t="shared" si="48"/>
        <v/>
      </c>
      <c r="H115" s="646" t="s">
        <v>171</v>
      </c>
      <c r="I115" s="648"/>
      <c r="L115">
        <f>COUNTIF('6 Obecność na treningu'!G83:H83,("=T"))+COUNTIF('6 Obecność na treningu'!G83:H83,("=C"))+COUNTIF('6 Obecność na treningu'!G83:H83,("=K"))</f>
        <v>0</v>
      </c>
      <c r="N115">
        <f>COUNTIF('6 Obecność na treningu'!I83:J83,("=T"))+COUNTIF('6 Obecność na treningu'!I83:J83,("=C"))+COUNTIF('6 Obecność na treningu'!I83:J83,("=K"))</f>
        <v>0</v>
      </c>
      <c r="P115">
        <f>COUNTIF('6 Obecność na treningu'!K83:L83,("=T"))+COUNTIF('6 Obecność na treningu'!K83:L83,("=C"))+COUNTIF('6 Obecność na treningu'!K83:L83,("=K"))</f>
        <v>0</v>
      </c>
      <c r="R115">
        <f>COUNTIF('6 Obecność na treningu'!M83:N83,("=T"))+COUNTIF('6 Obecność na treningu'!M83:N83,("=C"))+COUNTIF('6 Obecność na treningu'!M83:N83,("=K"))</f>
        <v>0</v>
      </c>
      <c r="T115">
        <f>COUNTIF('6 Obecność na treningu'!O83:P83,("=T"))+COUNTIF('6 Obecność na treningu'!O83:P83,("=C"))+COUNTIF('6 Obecność na treningu'!O83:P83,("=K"))</f>
        <v>0</v>
      </c>
      <c r="V115">
        <f>COUNTIF('6 Obecność na treningu'!Q83:R83,("=T"))+COUNTIF('6 Obecność na treningu'!Q83:R83,("=C"))+COUNTIF('6 Obecność na treningu'!Q83:R83,("=K"))</f>
        <v>0</v>
      </c>
      <c r="X115">
        <f>COUNTIF('6 Obecność na treningu'!S83:T83,("=T"))+COUNTIF('6 Obecność na treningu'!S83:T83,("=C"))+COUNTIF('6 Obecność na treningu'!S83:T83,("=K"))</f>
        <v>0</v>
      </c>
      <c r="Z115">
        <f>COUNTIF('6 Obecność na treningu'!U83:V83,("=T"))+COUNTIF('6 Obecność na treningu'!U83:V83,("=C"))+COUNTIF('6 Obecność na treningu'!U83:V83,("=K"))</f>
        <v>0</v>
      </c>
      <c r="AB115">
        <f>COUNTIF('6 Obecność na treningu'!W83:X83,("=T"))+COUNTIF('6 Obecność na treningu'!W83:X83,("=C"))+COUNTIF('6 Obecność na treningu'!W83:X83,("=K"))</f>
        <v>0</v>
      </c>
      <c r="AD115">
        <f>COUNTIF('6 Obecność na treningu'!Y83:Z83,("=T"))+COUNTIF('6 Obecność na treningu'!Y83:Z83,("=C"))+COUNTIF('6 Obecność na treningu'!Y83:Z83,("=K"))</f>
        <v>0</v>
      </c>
      <c r="AF115">
        <f>COUNTIF('6 Obecność na treningu'!AA83:AB83,("=T"))+COUNTIF('6 Obecność na treningu'!AA83:AB83,("=C"))+COUNTIF('6 Obecność na treningu'!AA83:AB83,("=K"))</f>
        <v>0</v>
      </c>
      <c r="AH115">
        <f>COUNTIF('6 Obecność na treningu'!AC83:AD83,("=T"))+COUNTIF('6 Obecność na treningu'!AC83:AD83,("=C"))+COUNTIF('6 Obecność na treningu'!AC83:AD83,("=K"))</f>
        <v>0</v>
      </c>
      <c r="AJ115">
        <f>COUNTIF('6 Obecność na treningu'!AE83:AF83,("=T"))+COUNTIF('6 Obecność na treningu'!AE83:AF83,("=C"))+COUNTIF('6 Obecność na treningu'!AE83:AF83,("=K"))</f>
        <v>0</v>
      </c>
      <c r="AL115">
        <f>COUNTIF('6 Obecność na treningu'!AG83:AH83,("=T"))+COUNTIF('6 Obecność na treningu'!AG83:AH83,("=C"))+COUNTIF('6 Obecność na treningu'!AG83:AH83,("=K"))</f>
        <v>0</v>
      </c>
      <c r="AN115">
        <f>COUNTIF('6 Obecność na treningu'!AI83:AJ83,("=T"))+COUNTIF('6 Obecność na treningu'!AI83:AJ83,("=C"))+COUNTIF('6 Obecność na treningu'!AI83:AJ83,("=K"))</f>
        <v>0</v>
      </c>
      <c r="AP115">
        <f>COUNTIF('6 Obecność na treningu'!AK83:AL83,("=T"))+COUNTIF('6 Obecność na treningu'!AK83:AL83,("=C"))+COUNTIF('6 Obecność na treningu'!AK83:AL83,("=K"))</f>
        <v>0</v>
      </c>
      <c r="AR115">
        <f>COUNTIF('6 Obecność na treningu'!AM83:AN83,("=T"))+COUNTIF('6 Obecność na treningu'!AM83:AN83,("=C"))+COUNTIF('6 Obecność na treningu'!AM83:AN83,("=K"))</f>
        <v>0</v>
      </c>
      <c r="AT115">
        <f>COUNTIF('6 Obecność na treningu'!AO83:AP83,("=T"))+COUNTIF('6 Obecność na treningu'!AO83:AP83,("=C"))+COUNTIF('6 Obecność na treningu'!AO83:AP83,("=K"))</f>
        <v>0</v>
      </c>
      <c r="AV115">
        <f>COUNTIF('6 Obecność na treningu'!AQ83:AR83,("=T"))+COUNTIF('6 Obecność na treningu'!AQ83:AR83,("=C"))+COUNTIF('6 Obecność na treningu'!AQ83:AR83,("=K"))</f>
        <v>0</v>
      </c>
      <c r="AX115">
        <f>COUNTIF('6 Obecność na treningu'!AS83:AT83,("=T"))+COUNTIF('6 Obecność na treningu'!AS83:AT83,("=C"))+COUNTIF('6 Obecność na treningu'!AS83:AT83,("=K"))</f>
        <v>0</v>
      </c>
      <c r="AZ115">
        <f>COUNTIF('6 Obecność na treningu'!AU83:AV83,("=T"))+COUNTIF('6 Obecność na treningu'!AU83:AV83,("=C"))+COUNTIF('6 Obecność na treningu'!AU83:AV83,("=K"))</f>
        <v>0</v>
      </c>
      <c r="BB115">
        <f>COUNTIF('6 Obecność na treningu'!AW83:AX83,("=T"))+COUNTIF('6 Obecność na treningu'!AW83:AX83,("=C"))+COUNTIF('6 Obecność na treningu'!AW83:AX83,("=K"))</f>
        <v>0</v>
      </c>
      <c r="BD115">
        <f>COUNTIF('6 Obecność na treningu'!AY83:AZ83,("=T"))+COUNTIF('6 Obecność na treningu'!AY83:AZ83,("=C"))+COUNTIF('6 Obecność na treningu'!AY83:AZ83,("=K"))</f>
        <v>0</v>
      </c>
      <c r="BF115">
        <f t="shared" si="49"/>
        <v>0</v>
      </c>
      <c r="BH115">
        <f t="shared" si="50"/>
        <v>0</v>
      </c>
      <c r="BJ115">
        <f t="shared" si="51"/>
        <v>0</v>
      </c>
      <c r="BL115">
        <f t="shared" si="52"/>
        <v>0</v>
      </c>
      <c r="BN115">
        <f t="shared" si="53"/>
        <v>0</v>
      </c>
      <c r="BP115">
        <f t="shared" si="54"/>
        <v>0</v>
      </c>
      <c r="BR115">
        <f t="shared" si="55"/>
        <v>0</v>
      </c>
      <c r="BT115">
        <f t="shared" si="56"/>
        <v>0</v>
      </c>
      <c r="BV115">
        <f t="shared" si="57"/>
        <v>0</v>
      </c>
      <c r="BX115">
        <f t="shared" si="58"/>
        <v>0</v>
      </c>
      <c r="BZ115">
        <f t="shared" si="59"/>
        <v>0</v>
      </c>
      <c r="CB115">
        <f t="shared" si="60"/>
        <v>0</v>
      </c>
      <c r="CD115">
        <f t="shared" si="61"/>
        <v>0</v>
      </c>
      <c r="CF115">
        <f t="shared" si="62"/>
        <v>0</v>
      </c>
      <c r="CH115">
        <f t="shared" si="63"/>
        <v>0</v>
      </c>
      <c r="CJ115">
        <f t="shared" si="64"/>
        <v>0</v>
      </c>
      <c r="CL115">
        <f t="shared" si="65"/>
        <v>0</v>
      </c>
      <c r="CN115">
        <f t="shared" si="66"/>
        <v>0</v>
      </c>
      <c r="CP115">
        <f t="shared" si="67"/>
        <v>0</v>
      </c>
      <c r="CR115">
        <f t="shared" si="68"/>
        <v>0</v>
      </c>
      <c r="CT115">
        <f t="shared" si="69"/>
        <v>0</v>
      </c>
      <c r="CV115">
        <f t="shared" si="70"/>
        <v>0</v>
      </c>
      <c r="CX115">
        <f t="shared" si="71"/>
        <v>0</v>
      </c>
    </row>
    <row r="116" spans="2:102" ht="24.9" customHeight="1">
      <c r="B116" s="102" t="s">
        <v>220</v>
      </c>
      <c r="C116" s="103" t="str">
        <f>IF(ISBLANK('2 Spis zawodników - planowanych'!C95),"",'2 Spis zawodników - planowanych'!C95)</f>
        <v/>
      </c>
      <c r="D116" s="103" t="str">
        <f>IF('6 Obecność na treningu'!B84="","",'6 Obecność na treningu'!B84)</f>
        <v/>
      </c>
      <c r="E116" s="103" t="str">
        <f>IF('6 Obecność na treningu'!C84="","",'6 Obecność na treningu'!C84)</f>
        <v/>
      </c>
      <c r="F116" s="104" t="str">
        <f>IF('6 Obecność na treningu'!D84="","",'6 Obecność na treningu'!D84)</f>
        <v/>
      </c>
      <c r="G116" s="201" t="str">
        <f t="shared" si="48"/>
        <v/>
      </c>
      <c r="H116" s="646" t="s">
        <v>171</v>
      </c>
      <c r="I116" s="648"/>
      <c r="L116">
        <f>COUNTIF('6 Obecność na treningu'!G84:H84,("=T"))+COUNTIF('6 Obecność na treningu'!G84:H84,("=C"))+COUNTIF('6 Obecność na treningu'!G84:H84,("=K"))</f>
        <v>0</v>
      </c>
      <c r="N116">
        <f>COUNTIF('6 Obecność na treningu'!I84:J84,("=T"))+COUNTIF('6 Obecność na treningu'!I84:J84,("=C"))+COUNTIF('6 Obecność na treningu'!I84:J84,("=K"))</f>
        <v>0</v>
      </c>
      <c r="P116">
        <f>COUNTIF('6 Obecność na treningu'!K84:L84,("=T"))+COUNTIF('6 Obecność na treningu'!K84:L84,("=C"))+COUNTIF('6 Obecność na treningu'!K84:L84,("=K"))</f>
        <v>0</v>
      </c>
      <c r="R116">
        <f>COUNTIF('6 Obecność na treningu'!M84:N84,("=T"))+COUNTIF('6 Obecność na treningu'!M84:N84,("=C"))+COUNTIF('6 Obecność na treningu'!M84:N84,("=K"))</f>
        <v>0</v>
      </c>
      <c r="T116">
        <f>COUNTIF('6 Obecność na treningu'!O84:P84,("=T"))+COUNTIF('6 Obecność na treningu'!O84:P84,("=C"))+COUNTIF('6 Obecność na treningu'!O84:P84,("=K"))</f>
        <v>0</v>
      </c>
      <c r="V116">
        <f>COUNTIF('6 Obecność na treningu'!Q84:R84,("=T"))+COUNTIF('6 Obecność na treningu'!Q84:R84,("=C"))+COUNTIF('6 Obecność na treningu'!Q84:R84,("=K"))</f>
        <v>0</v>
      </c>
      <c r="X116">
        <f>COUNTIF('6 Obecność na treningu'!S84:T84,("=T"))+COUNTIF('6 Obecność na treningu'!S84:T84,("=C"))+COUNTIF('6 Obecność na treningu'!S84:T84,("=K"))</f>
        <v>0</v>
      </c>
      <c r="Z116">
        <f>COUNTIF('6 Obecność na treningu'!U84:V84,("=T"))+COUNTIF('6 Obecność na treningu'!U84:V84,("=C"))+COUNTIF('6 Obecność na treningu'!U84:V84,("=K"))</f>
        <v>0</v>
      </c>
      <c r="AB116">
        <f>COUNTIF('6 Obecność na treningu'!W84:X84,("=T"))+COUNTIF('6 Obecność na treningu'!W84:X84,("=C"))+COUNTIF('6 Obecność na treningu'!W84:X84,("=K"))</f>
        <v>0</v>
      </c>
      <c r="AD116">
        <f>COUNTIF('6 Obecność na treningu'!Y84:Z84,("=T"))+COUNTIF('6 Obecność na treningu'!Y84:Z84,("=C"))+COUNTIF('6 Obecność na treningu'!Y84:Z84,("=K"))</f>
        <v>0</v>
      </c>
      <c r="AF116">
        <f>COUNTIF('6 Obecność na treningu'!AA84:AB84,("=T"))+COUNTIF('6 Obecność na treningu'!AA84:AB84,("=C"))+COUNTIF('6 Obecność na treningu'!AA84:AB84,("=K"))</f>
        <v>0</v>
      </c>
      <c r="AH116">
        <f>COUNTIF('6 Obecność na treningu'!AC84:AD84,("=T"))+COUNTIF('6 Obecność na treningu'!AC84:AD84,("=C"))+COUNTIF('6 Obecność na treningu'!AC84:AD84,("=K"))</f>
        <v>0</v>
      </c>
      <c r="AJ116">
        <f>COUNTIF('6 Obecność na treningu'!AE84:AF84,("=T"))+COUNTIF('6 Obecność na treningu'!AE84:AF84,("=C"))+COUNTIF('6 Obecność na treningu'!AE84:AF84,("=K"))</f>
        <v>0</v>
      </c>
      <c r="AL116">
        <f>COUNTIF('6 Obecność na treningu'!AG84:AH84,("=T"))+COUNTIF('6 Obecność na treningu'!AG84:AH84,("=C"))+COUNTIF('6 Obecność na treningu'!AG84:AH84,("=K"))</f>
        <v>0</v>
      </c>
      <c r="AN116">
        <f>COUNTIF('6 Obecność na treningu'!AI84:AJ84,("=T"))+COUNTIF('6 Obecność na treningu'!AI84:AJ84,("=C"))+COUNTIF('6 Obecność na treningu'!AI84:AJ84,("=K"))</f>
        <v>0</v>
      </c>
      <c r="AP116">
        <f>COUNTIF('6 Obecność na treningu'!AK84:AL84,("=T"))+COUNTIF('6 Obecność na treningu'!AK84:AL84,("=C"))+COUNTIF('6 Obecność na treningu'!AK84:AL84,("=K"))</f>
        <v>0</v>
      </c>
      <c r="AR116">
        <f>COUNTIF('6 Obecność na treningu'!AM84:AN84,("=T"))+COUNTIF('6 Obecność na treningu'!AM84:AN84,("=C"))+COUNTIF('6 Obecność na treningu'!AM84:AN84,("=K"))</f>
        <v>0</v>
      </c>
      <c r="AT116">
        <f>COUNTIF('6 Obecność na treningu'!AO84:AP84,("=T"))+COUNTIF('6 Obecność na treningu'!AO84:AP84,("=C"))+COUNTIF('6 Obecność na treningu'!AO84:AP84,("=K"))</f>
        <v>0</v>
      </c>
      <c r="AV116">
        <f>COUNTIF('6 Obecność na treningu'!AQ84:AR84,("=T"))+COUNTIF('6 Obecność na treningu'!AQ84:AR84,("=C"))+COUNTIF('6 Obecność na treningu'!AQ84:AR84,("=K"))</f>
        <v>0</v>
      </c>
      <c r="AX116">
        <f>COUNTIF('6 Obecność na treningu'!AS84:AT84,("=T"))+COUNTIF('6 Obecność na treningu'!AS84:AT84,("=C"))+COUNTIF('6 Obecność na treningu'!AS84:AT84,("=K"))</f>
        <v>0</v>
      </c>
      <c r="AZ116">
        <f>COUNTIF('6 Obecność na treningu'!AU84:AV84,("=T"))+COUNTIF('6 Obecność na treningu'!AU84:AV84,("=C"))+COUNTIF('6 Obecność na treningu'!AU84:AV84,("=K"))</f>
        <v>0</v>
      </c>
      <c r="BB116">
        <f>COUNTIF('6 Obecność na treningu'!AW84:AX84,("=T"))+COUNTIF('6 Obecność na treningu'!AW84:AX84,("=C"))+COUNTIF('6 Obecność na treningu'!AW84:AX84,("=K"))</f>
        <v>0</v>
      </c>
      <c r="BD116">
        <f>COUNTIF('6 Obecność na treningu'!AY84:AZ84,("=T"))+COUNTIF('6 Obecność na treningu'!AY84:AZ84,("=C"))+COUNTIF('6 Obecność na treningu'!AY84:AZ84,("=K"))</f>
        <v>0</v>
      </c>
      <c r="BF116">
        <f t="shared" si="49"/>
        <v>0</v>
      </c>
      <c r="BH116">
        <f t="shared" si="50"/>
        <v>0</v>
      </c>
      <c r="BJ116">
        <f t="shared" si="51"/>
        <v>0</v>
      </c>
      <c r="BL116">
        <f t="shared" si="52"/>
        <v>0</v>
      </c>
      <c r="BN116">
        <f t="shared" si="53"/>
        <v>0</v>
      </c>
      <c r="BP116">
        <f t="shared" si="54"/>
        <v>0</v>
      </c>
      <c r="BR116">
        <f t="shared" si="55"/>
        <v>0</v>
      </c>
      <c r="BT116">
        <f t="shared" si="56"/>
        <v>0</v>
      </c>
      <c r="BV116">
        <f t="shared" si="57"/>
        <v>0</v>
      </c>
      <c r="BX116">
        <f t="shared" si="58"/>
        <v>0</v>
      </c>
      <c r="BZ116">
        <f t="shared" si="59"/>
        <v>0</v>
      </c>
      <c r="CB116">
        <f t="shared" si="60"/>
        <v>0</v>
      </c>
      <c r="CD116">
        <f t="shared" si="61"/>
        <v>0</v>
      </c>
      <c r="CF116">
        <f t="shared" si="62"/>
        <v>0</v>
      </c>
      <c r="CH116">
        <f t="shared" si="63"/>
        <v>0</v>
      </c>
      <c r="CJ116">
        <f t="shared" si="64"/>
        <v>0</v>
      </c>
      <c r="CL116">
        <f t="shared" si="65"/>
        <v>0</v>
      </c>
      <c r="CN116">
        <f t="shared" si="66"/>
        <v>0</v>
      </c>
      <c r="CP116">
        <f t="shared" si="67"/>
        <v>0</v>
      </c>
      <c r="CR116">
        <f t="shared" si="68"/>
        <v>0</v>
      </c>
      <c r="CT116">
        <f t="shared" si="69"/>
        <v>0</v>
      </c>
      <c r="CV116">
        <f t="shared" si="70"/>
        <v>0</v>
      </c>
      <c r="CX116">
        <f t="shared" si="71"/>
        <v>0</v>
      </c>
    </row>
    <row r="117" spans="2:102" ht="24.9" customHeight="1">
      <c r="B117" s="102" t="s">
        <v>221</v>
      </c>
      <c r="C117" s="103" t="str">
        <f>IF(ISBLANK('2 Spis zawodników - planowanych'!C96),"",'2 Spis zawodników - planowanych'!C96)</f>
        <v/>
      </c>
      <c r="D117" s="103" t="str">
        <f>IF('6 Obecność na treningu'!B85="","",'6 Obecność na treningu'!B85)</f>
        <v/>
      </c>
      <c r="E117" s="103" t="str">
        <f>IF('6 Obecność na treningu'!C85="","",'6 Obecność na treningu'!C85)</f>
        <v/>
      </c>
      <c r="F117" s="104" t="str">
        <f>IF('6 Obecność na treningu'!D85="","",'6 Obecność na treningu'!D85)</f>
        <v/>
      </c>
      <c r="G117" s="201" t="str">
        <f t="shared" si="48"/>
        <v/>
      </c>
      <c r="H117" s="646" t="s">
        <v>171</v>
      </c>
      <c r="I117" s="648"/>
      <c r="L117">
        <f>COUNTIF('6 Obecność na treningu'!G85:H85,("=T"))+COUNTIF('6 Obecność na treningu'!G85:H85,("=C"))+COUNTIF('6 Obecność na treningu'!G85:H85,("=K"))</f>
        <v>0</v>
      </c>
      <c r="N117">
        <f>COUNTIF('6 Obecność na treningu'!I85:J85,("=T"))+COUNTIF('6 Obecność na treningu'!I85:J85,("=C"))+COUNTIF('6 Obecność na treningu'!I85:J85,("=K"))</f>
        <v>0</v>
      </c>
      <c r="P117">
        <f>COUNTIF('6 Obecność na treningu'!K85:L85,("=T"))+COUNTIF('6 Obecność na treningu'!K85:L85,("=C"))+COUNTIF('6 Obecność na treningu'!K85:L85,("=K"))</f>
        <v>0</v>
      </c>
      <c r="R117">
        <f>COUNTIF('6 Obecność na treningu'!M85:N85,("=T"))+COUNTIF('6 Obecność na treningu'!M85:N85,("=C"))+COUNTIF('6 Obecność na treningu'!M85:N85,("=K"))</f>
        <v>0</v>
      </c>
      <c r="T117">
        <f>COUNTIF('6 Obecność na treningu'!O85:P85,("=T"))+COUNTIF('6 Obecność na treningu'!O85:P85,("=C"))+COUNTIF('6 Obecność na treningu'!O85:P85,("=K"))</f>
        <v>0</v>
      </c>
      <c r="V117">
        <f>COUNTIF('6 Obecność na treningu'!Q85:R85,("=T"))+COUNTIF('6 Obecność na treningu'!Q85:R85,("=C"))+COUNTIF('6 Obecność na treningu'!Q85:R85,("=K"))</f>
        <v>0</v>
      </c>
      <c r="X117">
        <f>COUNTIF('6 Obecność na treningu'!S85:T85,("=T"))+COUNTIF('6 Obecność na treningu'!S85:T85,("=C"))+COUNTIF('6 Obecność na treningu'!S85:T85,("=K"))</f>
        <v>0</v>
      </c>
      <c r="Z117">
        <f>COUNTIF('6 Obecność na treningu'!U85:V85,("=T"))+COUNTIF('6 Obecność na treningu'!U85:V85,("=C"))+COUNTIF('6 Obecność na treningu'!U85:V85,("=K"))</f>
        <v>0</v>
      </c>
      <c r="AB117">
        <f>COUNTIF('6 Obecność na treningu'!W85:X85,("=T"))+COUNTIF('6 Obecność na treningu'!W85:X85,("=C"))+COUNTIF('6 Obecność na treningu'!W85:X85,("=K"))</f>
        <v>0</v>
      </c>
      <c r="AD117">
        <f>COUNTIF('6 Obecność na treningu'!Y85:Z85,("=T"))+COUNTIF('6 Obecność na treningu'!Y85:Z85,("=C"))+COUNTIF('6 Obecność na treningu'!Y85:Z85,("=K"))</f>
        <v>0</v>
      </c>
      <c r="AF117">
        <f>COUNTIF('6 Obecność na treningu'!AA85:AB85,("=T"))+COUNTIF('6 Obecność na treningu'!AA85:AB85,("=C"))+COUNTIF('6 Obecność na treningu'!AA85:AB85,("=K"))</f>
        <v>0</v>
      </c>
      <c r="AH117">
        <f>COUNTIF('6 Obecność na treningu'!AC85:AD85,("=T"))+COUNTIF('6 Obecność na treningu'!AC85:AD85,("=C"))+COUNTIF('6 Obecność na treningu'!AC85:AD85,("=K"))</f>
        <v>0</v>
      </c>
      <c r="AJ117">
        <f>COUNTIF('6 Obecność na treningu'!AE85:AF85,("=T"))+COUNTIF('6 Obecność na treningu'!AE85:AF85,("=C"))+COUNTIF('6 Obecność na treningu'!AE85:AF85,("=K"))</f>
        <v>0</v>
      </c>
      <c r="AL117">
        <f>COUNTIF('6 Obecność na treningu'!AG85:AH85,("=T"))+COUNTIF('6 Obecność na treningu'!AG85:AH85,("=C"))+COUNTIF('6 Obecność na treningu'!AG85:AH85,("=K"))</f>
        <v>0</v>
      </c>
      <c r="AN117">
        <f>COUNTIF('6 Obecność na treningu'!AI85:AJ85,("=T"))+COUNTIF('6 Obecność na treningu'!AI85:AJ85,("=C"))+COUNTIF('6 Obecność na treningu'!AI85:AJ85,("=K"))</f>
        <v>0</v>
      </c>
      <c r="AP117">
        <f>COUNTIF('6 Obecność na treningu'!AK85:AL85,("=T"))+COUNTIF('6 Obecność na treningu'!AK85:AL85,("=C"))+COUNTIF('6 Obecność na treningu'!AK85:AL85,("=K"))</f>
        <v>0</v>
      </c>
      <c r="AR117">
        <f>COUNTIF('6 Obecność na treningu'!AM85:AN85,("=T"))+COUNTIF('6 Obecność na treningu'!AM85:AN85,("=C"))+COUNTIF('6 Obecność na treningu'!AM85:AN85,("=K"))</f>
        <v>0</v>
      </c>
      <c r="AT117">
        <f>COUNTIF('6 Obecność na treningu'!AO85:AP85,("=T"))+COUNTIF('6 Obecność na treningu'!AO85:AP85,("=C"))+COUNTIF('6 Obecność na treningu'!AO85:AP85,("=K"))</f>
        <v>0</v>
      </c>
      <c r="AV117">
        <f>COUNTIF('6 Obecność na treningu'!AQ85:AR85,("=T"))+COUNTIF('6 Obecność na treningu'!AQ85:AR85,("=C"))+COUNTIF('6 Obecność na treningu'!AQ85:AR85,("=K"))</f>
        <v>0</v>
      </c>
      <c r="AX117">
        <f>COUNTIF('6 Obecność na treningu'!AS85:AT85,("=T"))+COUNTIF('6 Obecność na treningu'!AS85:AT85,("=C"))+COUNTIF('6 Obecność na treningu'!AS85:AT85,("=K"))</f>
        <v>0</v>
      </c>
      <c r="AZ117">
        <f>COUNTIF('6 Obecność na treningu'!AU85:AV85,("=T"))+COUNTIF('6 Obecność na treningu'!AU85:AV85,("=C"))+COUNTIF('6 Obecność na treningu'!AU85:AV85,("=K"))</f>
        <v>0</v>
      </c>
      <c r="BB117">
        <f>COUNTIF('6 Obecność na treningu'!AW85:AX85,("=T"))+COUNTIF('6 Obecność na treningu'!AW85:AX85,("=C"))+COUNTIF('6 Obecność na treningu'!AW85:AX85,("=K"))</f>
        <v>0</v>
      </c>
      <c r="BD117">
        <f>COUNTIF('6 Obecność na treningu'!AY85:AZ85,("=T"))+COUNTIF('6 Obecność na treningu'!AY85:AZ85,("=C"))+COUNTIF('6 Obecność na treningu'!AY85:AZ85,("=K"))</f>
        <v>0</v>
      </c>
      <c r="BF117">
        <f t="shared" si="49"/>
        <v>0</v>
      </c>
      <c r="BH117">
        <f t="shared" si="50"/>
        <v>0</v>
      </c>
      <c r="BJ117">
        <f t="shared" si="51"/>
        <v>0</v>
      </c>
      <c r="BL117">
        <f t="shared" si="52"/>
        <v>0</v>
      </c>
      <c r="BN117">
        <f t="shared" si="53"/>
        <v>0</v>
      </c>
      <c r="BP117">
        <f t="shared" si="54"/>
        <v>0</v>
      </c>
      <c r="BR117">
        <f t="shared" si="55"/>
        <v>0</v>
      </c>
      <c r="BT117">
        <f t="shared" si="56"/>
        <v>0</v>
      </c>
      <c r="BV117">
        <f t="shared" si="57"/>
        <v>0</v>
      </c>
      <c r="BX117">
        <f t="shared" si="58"/>
        <v>0</v>
      </c>
      <c r="BZ117">
        <f t="shared" si="59"/>
        <v>0</v>
      </c>
      <c r="CB117">
        <f t="shared" si="60"/>
        <v>0</v>
      </c>
      <c r="CD117">
        <f t="shared" si="61"/>
        <v>0</v>
      </c>
      <c r="CF117">
        <f t="shared" si="62"/>
        <v>0</v>
      </c>
      <c r="CH117">
        <f t="shared" si="63"/>
        <v>0</v>
      </c>
      <c r="CJ117">
        <f t="shared" si="64"/>
        <v>0</v>
      </c>
      <c r="CL117">
        <f t="shared" si="65"/>
        <v>0</v>
      </c>
      <c r="CN117">
        <f t="shared" si="66"/>
        <v>0</v>
      </c>
      <c r="CP117">
        <f t="shared" si="67"/>
        <v>0</v>
      </c>
      <c r="CR117">
        <f t="shared" si="68"/>
        <v>0</v>
      </c>
      <c r="CT117">
        <f t="shared" si="69"/>
        <v>0</v>
      </c>
      <c r="CV117">
        <f t="shared" si="70"/>
        <v>0</v>
      </c>
      <c r="CX117">
        <f t="shared" si="71"/>
        <v>0</v>
      </c>
    </row>
    <row r="118" spans="2:102" ht="24.9" customHeight="1">
      <c r="B118" s="102" t="s">
        <v>222</v>
      </c>
      <c r="C118" s="103" t="str">
        <f>IF(ISBLANK('2 Spis zawodników - planowanych'!C97),"",'2 Spis zawodników - planowanych'!C97)</f>
        <v/>
      </c>
      <c r="D118" s="103" t="str">
        <f>IF('6 Obecność na treningu'!B86="","",'6 Obecność na treningu'!B86)</f>
        <v/>
      </c>
      <c r="E118" s="103" t="str">
        <f>IF('6 Obecność na treningu'!C86="","",'6 Obecność na treningu'!C86)</f>
        <v/>
      </c>
      <c r="F118" s="104" t="str">
        <f>IF('6 Obecność na treningu'!D86="","",'6 Obecność na treningu'!D86)</f>
        <v/>
      </c>
      <c r="G118" s="201" t="str">
        <f t="shared" si="48"/>
        <v/>
      </c>
      <c r="H118" s="646" t="s">
        <v>171</v>
      </c>
      <c r="I118" s="648"/>
      <c r="L118">
        <f>COUNTIF('6 Obecność na treningu'!G86:H86,("=T"))+COUNTIF('6 Obecność na treningu'!G86:H86,("=C"))+COUNTIF('6 Obecność na treningu'!G86:H86,("=K"))</f>
        <v>0</v>
      </c>
      <c r="N118">
        <f>COUNTIF('6 Obecność na treningu'!I86:J86,("=T"))+COUNTIF('6 Obecność na treningu'!I86:J86,("=C"))+COUNTIF('6 Obecność na treningu'!I86:J86,("=K"))</f>
        <v>0</v>
      </c>
      <c r="P118">
        <f>COUNTIF('6 Obecność na treningu'!K86:L86,("=T"))+COUNTIF('6 Obecność na treningu'!K86:L86,("=C"))+COUNTIF('6 Obecność na treningu'!K86:L86,("=K"))</f>
        <v>0</v>
      </c>
      <c r="R118">
        <f>COUNTIF('6 Obecność na treningu'!M86:N86,("=T"))+COUNTIF('6 Obecność na treningu'!M86:N86,("=C"))+COUNTIF('6 Obecność na treningu'!M86:N86,("=K"))</f>
        <v>0</v>
      </c>
      <c r="T118">
        <f>COUNTIF('6 Obecność na treningu'!O86:P86,("=T"))+COUNTIF('6 Obecność na treningu'!O86:P86,("=C"))+COUNTIF('6 Obecność na treningu'!O86:P86,("=K"))</f>
        <v>0</v>
      </c>
      <c r="V118">
        <f>COUNTIF('6 Obecność na treningu'!Q86:R86,("=T"))+COUNTIF('6 Obecność na treningu'!Q86:R86,("=C"))+COUNTIF('6 Obecność na treningu'!Q86:R86,("=K"))</f>
        <v>0</v>
      </c>
      <c r="X118">
        <f>COUNTIF('6 Obecność na treningu'!S86:T86,("=T"))+COUNTIF('6 Obecność na treningu'!S86:T86,("=C"))+COUNTIF('6 Obecność na treningu'!S86:T86,("=K"))</f>
        <v>0</v>
      </c>
      <c r="Z118">
        <f>COUNTIF('6 Obecność na treningu'!U86:V86,("=T"))+COUNTIF('6 Obecność na treningu'!U86:V86,("=C"))+COUNTIF('6 Obecność na treningu'!U86:V86,("=K"))</f>
        <v>0</v>
      </c>
      <c r="AB118">
        <f>COUNTIF('6 Obecność na treningu'!W86:X86,("=T"))+COUNTIF('6 Obecność na treningu'!W86:X86,("=C"))+COUNTIF('6 Obecność na treningu'!W86:X86,("=K"))</f>
        <v>0</v>
      </c>
      <c r="AD118">
        <f>COUNTIF('6 Obecność na treningu'!Y86:Z86,("=T"))+COUNTIF('6 Obecność na treningu'!Y86:Z86,("=C"))+COUNTIF('6 Obecność na treningu'!Y86:Z86,("=K"))</f>
        <v>0</v>
      </c>
      <c r="AF118">
        <f>COUNTIF('6 Obecność na treningu'!AA86:AB86,("=T"))+COUNTIF('6 Obecność na treningu'!AA86:AB86,("=C"))+COUNTIF('6 Obecność na treningu'!AA86:AB86,("=K"))</f>
        <v>0</v>
      </c>
      <c r="AH118">
        <f>COUNTIF('6 Obecność na treningu'!AC86:AD86,("=T"))+COUNTIF('6 Obecność na treningu'!AC86:AD86,("=C"))+COUNTIF('6 Obecność na treningu'!AC86:AD86,("=K"))</f>
        <v>0</v>
      </c>
      <c r="AJ118">
        <f>COUNTIF('6 Obecność na treningu'!AE86:AF86,("=T"))+COUNTIF('6 Obecność na treningu'!AE86:AF86,("=C"))+COUNTIF('6 Obecność na treningu'!AE86:AF86,("=K"))</f>
        <v>0</v>
      </c>
      <c r="AL118">
        <f>COUNTIF('6 Obecność na treningu'!AG86:AH86,("=T"))+COUNTIF('6 Obecność na treningu'!AG86:AH86,("=C"))+COUNTIF('6 Obecność na treningu'!AG86:AH86,("=K"))</f>
        <v>0</v>
      </c>
      <c r="AN118">
        <f>COUNTIF('6 Obecność na treningu'!AI86:AJ86,("=T"))+COUNTIF('6 Obecność na treningu'!AI86:AJ86,("=C"))+COUNTIF('6 Obecność na treningu'!AI86:AJ86,("=K"))</f>
        <v>0</v>
      </c>
      <c r="AP118">
        <f>COUNTIF('6 Obecność na treningu'!AK86:AL86,("=T"))+COUNTIF('6 Obecność na treningu'!AK86:AL86,("=C"))+COUNTIF('6 Obecność na treningu'!AK86:AL86,("=K"))</f>
        <v>0</v>
      </c>
      <c r="AR118">
        <f>COUNTIF('6 Obecność na treningu'!AM86:AN86,("=T"))+COUNTIF('6 Obecność na treningu'!AM86:AN86,("=C"))+COUNTIF('6 Obecność na treningu'!AM86:AN86,("=K"))</f>
        <v>0</v>
      </c>
      <c r="AT118">
        <f>COUNTIF('6 Obecność na treningu'!AO86:AP86,("=T"))+COUNTIF('6 Obecność na treningu'!AO86:AP86,("=C"))+COUNTIF('6 Obecność na treningu'!AO86:AP86,("=K"))</f>
        <v>0</v>
      </c>
      <c r="AV118">
        <f>COUNTIF('6 Obecność na treningu'!AQ86:AR86,("=T"))+COUNTIF('6 Obecność na treningu'!AQ86:AR86,("=C"))+COUNTIF('6 Obecność na treningu'!AQ86:AR86,("=K"))</f>
        <v>0</v>
      </c>
      <c r="AX118">
        <f>COUNTIF('6 Obecność na treningu'!AS86:AT86,("=T"))+COUNTIF('6 Obecność na treningu'!AS86:AT86,("=C"))+COUNTIF('6 Obecność na treningu'!AS86:AT86,("=K"))</f>
        <v>0</v>
      </c>
      <c r="AZ118">
        <f>COUNTIF('6 Obecność na treningu'!AU86:AV86,("=T"))+COUNTIF('6 Obecność na treningu'!AU86:AV86,("=C"))+COUNTIF('6 Obecność na treningu'!AU86:AV86,("=K"))</f>
        <v>0</v>
      </c>
      <c r="BB118">
        <f>COUNTIF('6 Obecność na treningu'!AW86:AX86,("=T"))+COUNTIF('6 Obecność na treningu'!AW86:AX86,("=C"))+COUNTIF('6 Obecność na treningu'!AW86:AX86,("=K"))</f>
        <v>0</v>
      </c>
      <c r="BD118">
        <f>COUNTIF('6 Obecność na treningu'!AY86:AZ86,("=T"))+COUNTIF('6 Obecność na treningu'!AY86:AZ86,("=C"))+COUNTIF('6 Obecność na treningu'!AY86:AZ86,("=K"))</f>
        <v>0</v>
      </c>
      <c r="BF118">
        <f t="shared" si="49"/>
        <v>0</v>
      </c>
      <c r="BH118">
        <f t="shared" si="50"/>
        <v>0</v>
      </c>
      <c r="BJ118">
        <f t="shared" si="51"/>
        <v>0</v>
      </c>
      <c r="BL118">
        <f t="shared" si="52"/>
        <v>0</v>
      </c>
      <c r="BN118">
        <f t="shared" si="53"/>
        <v>0</v>
      </c>
      <c r="BP118">
        <f t="shared" si="54"/>
        <v>0</v>
      </c>
      <c r="BR118">
        <f t="shared" si="55"/>
        <v>0</v>
      </c>
      <c r="BT118">
        <f t="shared" si="56"/>
        <v>0</v>
      </c>
      <c r="BV118">
        <f t="shared" si="57"/>
        <v>0</v>
      </c>
      <c r="BX118">
        <f t="shared" si="58"/>
        <v>0</v>
      </c>
      <c r="BZ118">
        <f t="shared" si="59"/>
        <v>0</v>
      </c>
      <c r="CB118">
        <f t="shared" si="60"/>
        <v>0</v>
      </c>
      <c r="CD118">
        <f t="shared" si="61"/>
        <v>0</v>
      </c>
      <c r="CF118">
        <f t="shared" si="62"/>
        <v>0</v>
      </c>
      <c r="CH118">
        <f t="shared" si="63"/>
        <v>0</v>
      </c>
      <c r="CJ118">
        <f t="shared" si="64"/>
        <v>0</v>
      </c>
      <c r="CL118">
        <f t="shared" si="65"/>
        <v>0</v>
      </c>
      <c r="CN118">
        <f t="shared" si="66"/>
        <v>0</v>
      </c>
      <c r="CP118">
        <f t="shared" si="67"/>
        <v>0</v>
      </c>
      <c r="CR118">
        <f t="shared" si="68"/>
        <v>0</v>
      </c>
      <c r="CT118">
        <f t="shared" si="69"/>
        <v>0</v>
      </c>
      <c r="CV118">
        <f t="shared" si="70"/>
        <v>0</v>
      </c>
      <c r="CX118">
        <f t="shared" si="71"/>
        <v>0</v>
      </c>
    </row>
    <row r="119" spans="2:102" ht="24.9" customHeight="1">
      <c r="B119" s="102" t="s">
        <v>223</v>
      </c>
      <c r="C119" s="103" t="str">
        <f>IF(ISBLANK('2 Spis zawodników - planowanych'!C98),"",'2 Spis zawodników - planowanych'!C98)</f>
        <v/>
      </c>
      <c r="D119" s="103" t="str">
        <f>IF('6 Obecność na treningu'!B87="","",'6 Obecność na treningu'!B87)</f>
        <v/>
      </c>
      <c r="E119" s="103" t="str">
        <f>IF('6 Obecność na treningu'!C87="","",'6 Obecność na treningu'!C87)</f>
        <v/>
      </c>
      <c r="F119" s="104" t="str">
        <f>IF('6 Obecność na treningu'!D87="","",'6 Obecność na treningu'!D87)</f>
        <v/>
      </c>
      <c r="G119" s="201" t="str">
        <f t="shared" si="48"/>
        <v/>
      </c>
      <c r="H119" s="646" t="s">
        <v>171</v>
      </c>
      <c r="I119" s="648"/>
      <c r="L119">
        <f>COUNTIF('6 Obecność na treningu'!G87:H87,("=T"))+COUNTIF('6 Obecność na treningu'!G87:H87,("=C"))+COUNTIF('6 Obecność na treningu'!G87:H87,("=K"))</f>
        <v>0</v>
      </c>
      <c r="N119">
        <f>COUNTIF('6 Obecność na treningu'!I87:J87,("=T"))+COUNTIF('6 Obecność na treningu'!I87:J87,("=C"))+COUNTIF('6 Obecność na treningu'!I87:J87,("=K"))</f>
        <v>0</v>
      </c>
      <c r="P119">
        <f>COUNTIF('6 Obecność na treningu'!K87:L87,("=T"))+COUNTIF('6 Obecność na treningu'!K87:L87,("=C"))+COUNTIF('6 Obecność na treningu'!K87:L87,("=K"))</f>
        <v>0</v>
      </c>
      <c r="R119">
        <f>COUNTIF('6 Obecność na treningu'!M87:N87,("=T"))+COUNTIF('6 Obecność na treningu'!M87:N87,("=C"))+COUNTIF('6 Obecność na treningu'!M87:N87,("=K"))</f>
        <v>0</v>
      </c>
      <c r="T119">
        <f>COUNTIF('6 Obecność na treningu'!O87:P87,("=T"))+COUNTIF('6 Obecność na treningu'!O87:P87,("=C"))+COUNTIF('6 Obecność na treningu'!O87:P87,("=K"))</f>
        <v>0</v>
      </c>
      <c r="V119">
        <f>COUNTIF('6 Obecność na treningu'!Q87:R87,("=T"))+COUNTIF('6 Obecność na treningu'!Q87:R87,("=C"))+COUNTIF('6 Obecność na treningu'!Q87:R87,("=K"))</f>
        <v>0</v>
      </c>
      <c r="X119">
        <f>COUNTIF('6 Obecność na treningu'!S87:T87,("=T"))+COUNTIF('6 Obecność na treningu'!S87:T87,("=C"))+COUNTIF('6 Obecność na treningu'!S87:T87,("=K"))</f>
        <v>0</v>
      </c>
      <c r="Z119">
        <f>COUNTIF('6 Obecność na treningu'!U87:V87,("=T"))+COUNTIF('6 Obecność na treningu'!U87:V87,("=C"))+COUNTIF('6 Obecność na treningu'!U87:V87,("=K"))</f>
        <v>0</v>
      </c>
      <c r="AB119">
        <f>COUNTIF('6 Obecność na treningu'!W87:X87,("=T"))+COUNTIF('6 Obecność na treningu'!W87:X87,("=C"))+COUNTIF('6 Obecność na treningu'!W87:X87,("=K"))</f>
        <v>0</v>
      </c>
      <c r="AD119">
        <f>COUNTIF('6 Obecność na treningu'!Y87:Z87,("=T"))+COUNTIF('6 Obecność na treningu'!Y87:Z87,("=C"))+COUNTIF('6 Obecność na treningu'!Y87:Z87,("=K"))</f>
        <v>0</v>
      </c>
      <c r="AF119">
        <f>COUNTIF('6 Obecność na treningu'!AA87:AB87,("=T"))+COUNTIF('6 Obecność na treningu'!AA87:AB87,("=C"))+COUNTIF('6 Obecność na treningu'!AA87:AB87,("=K"))</f>
        <v>0</v>
      </c>
      <c r="AH119">
        <f>COUNTIF('6 Obecność na treningu'!AC87:AD87,("=T"))+COUNTIF('6 Obecność na treningu'!AC87:AD87,("=C"))+COUNTIF('6 Obecność na treningu'!AC87:AD87,("=K"))</f>
        <v>0</v>
      </c>
      <c r="AJ119">
        <f>COUNTIF('6 Obecność na treningu'!AE87:AF87,("=T"))+COUNTIF('6 Obecność na treningu'!AE87:AF87,("=C"))+COUNTIF('6 Obecność na treningu'!AE87:AF87,("=K"))</f>
        <v>0</v>
      </c>
      <c r="AL119">
        <f>COUNTIF('6 Obecność na treningu'!AG87:AH87,("=T"))+COUNTIF('6 Obecność na treningu'!AG87:AH87,("=C"))+COUNTIF('6 Obecność na treningu'!AG87:AH87,("=K"))</f>
        <v>0</v>
      </c>
      <c r="AN119">
        <f>COUNTIF('6 Obecność na treningu'!AI87:AJ87,("=T"))+COUNTIF('6 Obecność na treningu'!AI87:AJ87,("=C"))+COUNTIF('6 Obecność na treningu'!AI87:AJ87,("=K"))</f>
        <v>0</v>
      </c>
      <c r="AP119">
        <f>COUNTIF('6 Obecność na treningu'!AK87:AL87,("=T"))+COUNTIF('6 Obecność na treningu'!AK87:AL87,("=C"))+COUNTIF('6 Obecność na treningu'!AK87:AL87,("=K"))</f>
        <v>0</v>
      </c>
      <c r="AR119">
        <f>COUNTIF('6 Obecność na treningu'!AM87:AN87,("=T"))+COUNTIF('6 Obecność na treningu'!AM87:AN87,("=C"))+COUNTIF('6 Obecność na treningu'!AM87:AN87,("=K"))</f>
        <v>0</v>
      </c>
      <c r="AT119">
        <f>COUNTIF('6 Obecność na treningu'!AO87:AP87,("=T"))+COUNTIF('6 Obecność na treningu'!AO87:AP87,("=C"))+COUNTIF('6 Obecność na treningu'!AO87:AP87,("=K"))</f>
        <v>0</v>
      </c>
      <c r="AV119">
        <f>COUNTIF('6 Obecność na treningu'!AQ87:AR87,("=T"))+COUNTIF('6 Obecność na treningu'!AQ87:AR87,("=C"))+COUNTIF('6 Obecność na treningu'!AQ87:AR87,("=K"))</f>
        <v>0</v>
      </c>
      <c r="AX119">
        <f>COUNTIF('6 Obecność na treningu'!AS87:AT87,("=T"))+COUNTIF('6 Obecność na treningu'!AS87:AT87,("=C"))+COUNTIF('6 Obecność na treningu'!AS87:AT87,("=K"))</f>
        <v>0</v>
      </c>
      <c r="AZ119">
        <f>COUNTIF('6 Obecność na treningu'!AU87:AV87,("=T"))+COUNTIF('6 Obecność na treningu'!AU87:AV87,("=C"))+COUNTIF('6 Obecność na treningu'!AU87:AV87,("=K"))</f>
        <v>0</v>
      </c>
      <c r="BB119">
        <f>COUNTIF('6 Obecność na treningu'!AW87:AX87,("=T"))+COUNTIF('6 Obecność na treningu'!AW87:AX87,("=C"))+COUNTIF('6 Obecność na treningu'!AW87:AX87,("=K"))</f>
        <v>0</v>
      </c>
      <c r="BD119">
        <f>COUNTIF('6 Obecność na treningu'!AY87:AZ87,("=T"))+COUNTIF('6 Obecność na treningu'!AY87:AZ87,("=C"))+COUNTIF('6 Obecność na treningu'!AY87:AZ87,("=K"))</f>
        <v>0</v>
      </c>
      <c r="BF119">
        <f t="shared" si="49"/>
        <v>0</v>
      </c>
      <c r="BH119">
        <f t="shared" si="50"/>
        <v>0</v>
      </c>
      <c r="BJ119">
        <f t="shared" si="51"/>
        <v>0</v>
      </c>
      <c r="BL119">
        <f t="shared" si="52"/>
        <v>0</v>
      </c>
      <c r="BN119">
        <f t="shared" si="53"/>
        <v>0</v>
      </c>
      <c r="BP119">
        <f t="shared" si="54"/>
        <v>0</v>
      </c>
      <c r="BR119">
        <f t="shared" si="55"/>
        <v>0</v>
      </c>
      <c r="BT119">
        <f t="shared" si="56"/>
        <v>0</v>
      </c>
      <c r="BV119">
        <f t="shared" si="57"/>
        <v>0</v>
      </c>
      <c r="BX119">
        <f t="shared" si="58"/>
        <v>0</v>
      </c>
      <c r="BZ119">
        <f t="shared" si="59"/>
        <v>0</v>
      </c>
      <c r="CB119">
        <f t="shared" si="60"/>
        <v>0</v>
      </c>
      <c r="CD119">
        <f t="shared" si="61"/>
        <v>0</v>
      </c>
      <c r="CF119">
        <f t="shared" si="62"/>
        <v>0</v>
      </c>
      <c r="CH119">
        <f t="shared" si="63"/>
        <v>0</v>
      </c>
      <c r="CJ119">
        <f t="shared" si="64"/>
        <v>0</v>
      </c>
      <c r="CL119">
        <f t="shared" si="65"/>
        <v>0</v>
      </c>
      <c r="CN119">
        <f t="shared" si="66"/>
        <v>0</v>
      </c>
      <c r="CP119">
        <f t="shared" si="67"/>
        <v>0</v>
      </c>
      <c r="CR119">
        <f t="shared" si="68"/>
        <v>0</v>
      </c>
      <c r="CT119">
        <f t="shared" si="69"/>
        <v>0</v>
      </c>
      <c r="CV119">
        <f t="shared" si="70"/>
        <v>0</v>
      </c>
      <c r="CX119">
        <f t="shared" si="71"/>
        <v>0</v>
      </c>
    </row>
    <row r="120" spans="2:102" ht="24.9" customHeight="1">
      <c r="B120" s="102" t="s">
        <v>224</v>
      </c>
      <c r="C120" s="103" t="str">
        <f>IF(ISBLANK('2 Spis zawodników - planowanych'!C99),"",'2 Spis zawodników - planowanych'!C99)</f>
        <v/>
      </c>
      <c r="D120" s="103" t="str">
        <f>IF('6 Obecność na treningu'!B88="","",'6 Obecność na treningu'!B88)</f>
        <v/>
      </c>
      <c r="E120" s="103" t="str">
        <f>IF('6 Obecność na treningu'!C88="","",'6 Obecność na treningu'!C88)</f>
        <v/>
      </c>
      <c r="F120" s="104" t="str">
        <f>IF('6 Obecność na treningu'!D88="","",'6 Obecność na treningu'!D88)</f>
        <v/>
      </c>
      <c r="G120" s="201" t="str">
        <f t="shared" si="48"/>
        <v/>
      </c>
      <c r="H120" s="646" t="s">
        <v>171</v>
      </c>
      <c r="I120" s="648"/>
      <c r="L120">
        <f>COUNTIF('6 Obecność na treningu'!G88:H88,("=T"))+COUNTIF('6 Obecność na treningu'!G88:H88,("=C"))+COUNTIF('6 Obecność na treningu'!G88:H88,("=K"))</f>
        <v>0</v>
      </c>
      <c r="N120">
        <f>COUNTIF('6 Obecność na treningu'!I88:J88,("=T"))+COUNTIF('6 Obecność na treningu'!I88:J88,("=C"))+COUNTIF('6 Obecność na treningu'!I88:J88,("=K"))</f>
        <v>0</v>
      </c>
      <c r="P120">
        <f>COUNTIF('6 Obecność na treningu'!K88:L88,("=T"))+COUNTIF('6 Obecność na treningu'!K88:L88,("=C"))+COUNTIF('6 Obecność na treningu'!K88:L88,("=K"))</f>
        <v>0</v>
      </c>
      <c r="R120">
        <f>COUNTIF('6 Obecność na treningu'!M88:N88,("=T"))+COUNTIF('6 Obecność na treningu'!M88:N88,("=C"))+COUNTIF('6 Obecność na treningu'!M88:N88,("=K"))</f>
        <v>0</v>
      </c>
      <c r="T120">
        <f>COUNTIF('6 Obecność na treningu'!O88:P88,("=T"))+COUNTIF('6 Obecność na treningu'!O88:P88,("=C"))+COUNTIF('6 Obecność na treningu'!O88:P88,("=K"))</f>
        <v>0</v>
      </c>
      <c r="V120">
        <f>COUNTIF('6 Obecność na treningu'!Q88:R88,("=T"))+COUNTIF('6 Obecność na treningu'!Q88:R88,("=C"))+COUNTIF('6 Obecność na treningu'!Q88:R88,("=K"))</f>
        <v>0</v>
      </c>
      <c r="X120">
        <f>COUNTIF('6 Obecność na treningu'!S88:T88,("=T"))+COUNTIF('6 Obecność na treningu'!S88:T88,("=C"))+COUNTIF('6 Obecność na treningu'!S88:T88,("=K"))</f>
        <v>0</v>
      </c>
      <c r="Z120">
        <f>COUNTIF('6 Obecność na treningu'!U88:V88,("=T"))+COUNTIF('6 Obecność na treningu'!U88:V88,("=C"))+COUNTIF('6 Obecność na treningu'!U88:V88,("=K"))</f>
        <v>0</v>
      </c>
      <c r="AB120">
        <f>COUNTIF('6 Obecność na treningu'!W88:X88,("=T"))+COUNTIF('6 Obecność na treningu'!W88:X88,("=C"))+COUNTIF('6 Obecność na treningu'!W88:X88,("=K"))</f>
        <v>0</v>
      </c>
      <c r="AD120">
        <f>COUNTIF('6 Obecność na treningu'!Y88:Z88,("=T"))+COUNTIF('6 Obecność na treningu'!Y88:Z88,("=C"))+COUNTIF('6 Obecność na treningu'!Y88:Z88,("=K"))</f>
        <v>0</v>
      </c>
      <c r="AF120">
        <f>COUNTIF('6 Obecność na treningu'!AA88:AB88,("=T"))+COUNTIF('6 Obecność na treningu'!AA88:AB88,("=C"))+COUNTIF('6 Obecność na treningu'!AA88:AB88,("=K"))</f>
        <v>0</v>
      </c>
      <c r="AH120">
        <f>COUNTIF('6 Obecność na treningu'!AC88:AD88,("=T"))+COUNTIF('6 Obecność na treningu'!AC88:AD88,("=C"))+COUNTIF('6 Obecność na treningu'!AC88:AD88,("=K"))</f>
        <v>0</v>
      </c>
      <c r="AJ120">
        <f>COUNTIF('6 Obecność na treningu'!AE88:AF88,("=T"))+COUNTIF('6 Obecność na treningu'!AE88:AF88,("=C"))+COUNTIF('6 Obecność na treningu'!AE88:AF88,("=K"))</f>
        <v>0</v>
      </c>
      <c r="AL120">
        <f>COUNTIF('6 Obecność na treningu'!AG88:AH88,("=T"))+COUNTIF('6 Obecność na treningu'!AG88:AH88,("=C"))+COUNTIF('6 Obecność na treningu'!AG88:AH88,("=K"))</f>
        <v>0</v>
      </c>
      <c r="AN120">
        <f>COUNTIF('6 Obecność na treningu'!AI88:AJ88,("=T"))+COUNTIF('6 Obecność na treningu'!AI88:AJ88,("=C"))+COUNTIF('6 Obecność na treningu'!AI88:AJ88,("=K"))</f>
        <v>0</v>
      </c>
      <c r="AP120">
        <f>COUNTIF('6 Obecność na treningu'!AK88:AL88,("=T"))+COUNTIF('6 Obecność na treningu'!AK88:AL88,("=C"))+COUNTIF('6 Obecność na treningu'!AK88:AL88,("=K"))</f>
        <v>0</v>
      </c>
      <c r="AR120">
        <f>COUNTIF('6 Obecność na treningu'!AM88:AN88,("=T"))+COUNTIF('6 Obecność na treningu'!AM88:AN88,("=C"))+COUNTIF('6 Obecność na treningu'!AM88:AN88,("=K"))</f>
        <v>0</v>
      </c>
      <c r="AT120">
        <f>COUNTIF('6 Obecność na treningu'!AO88:AP88,("=T"))+COUNTIF('6 Obecność na treningu'!AO88:AP88,("=C"))+COUNTIF('6 Obecność na treningu'!AO88:AP88,("=K"))</f>
        <v>0</v>
      </c>
      <c r="AV120">
        <f>COUNTIF('6 Obecność na treningu'!AQ88:AR88,("=T"))+COUNTIF('6 Obecność na treningu'!AQ88:AR88,("=C"))+COUNTIF('6 Obecność na treningu'!AQ88:AR88,("=K"))</f>
        <v>0</v>
      </c>
      <c r="AX120">
        <f>COUNTIF('6 Obecność na treningu'!AS88:AT88,("=T"))+COUNTIF('6 Obecność na treningu'!AS88:AT88,("=C"))+COUNTIF('6 Obecność na treningu'!AS88:AT88,("=K"))</f>
        <v>0</v>
      </c>
      <c r="AZ120">
        <f>COUNTIF('6 Obecność na treningu'!AU88:AV88,("=T"))+COUNTIF('6 Obecność na treningu'!AU88:AV88,("=C"))+COUNTIF('6 Obecność na treningu'!AU88:AV88,("=K"))</f>
        <v>0</v>
      </c>
      <c r="BB120">
        <f>COUNTIF('6 Obecność na treningu'!AW88:AX88,("=T"))+COUNTIF('6 Obecność na treningu'!AW88:AX88,("=C"))+COUNTIF('6 Obecność na treningu'!AW88:AX88,("=K"))</f>
        <v>0</v>
      </c>
      <c r="BD120">
        <f>COUNTIF('6 Obecność na treningu'!AY88:AZ88,("=T"))+COUNTIF('6 Obecność na treningu'!AY88:AZ88,("=C"))+COUNTIF('6 Obecność na treningu'!AY88:AZ88,("=K"))</f>
        <v>0</v>
      </c>
      <c r="BF120">
        <f t="shared" si="49"/>
        <v>0</v>
      </c>
      <c r="BH120">
        <f t="shared" si="50"/>
        <v>0</v>
      </c>
      <c r="BJ120">
        <f t="shared" si="51"/>
        <v>0</v>
      </c>
      <c r="BL120">
        <f t="shared" si="52"/>
        <v>0</v>
      </c>
      <c r="BN120">
        <f t="shared" si="53"/>
        <v>0</v>
      </c>
      <c r="BP120">
        <f t="shared" si="54"/>
        <v>0</v>
      </c>
      <c r="BR120">
        <f t="shared" si="55"/>
        <v>0</v>
      </c>
      <c r="BT120">
        <f t="shared" si="56"/>
        <v>0</v>
      </c>
      <c r="BV120">
        <f t="shared" si="57"/>
        <v>0</v>
      </c>
      <c r="BX120">
        <f t="shared" si="58"/>
        <v>0</v>
      </c>
      <c r="BZ120">
        <f t="shared" si="59"/>
        <v>0</v>
      </c>
      <c r="CB120">
        <f t="shared" si="60"/>
        <v>0</v>
      </c>
      <c r="CD120">
        <f t="shared" si="61"/>
        <v>0</v>
      </c>
      <c r="CF120">
        <f t="shared" si="62"/>
        <v>0</v>
      </c>
      <c r="CH120">
        <f t="shared" si="63"/>
        <v>0</v>
      </c>
      <c r="CJ120">
        <f t="shared" si="64"/>
        <v>0</v>
      </c>
      <c r="CL120">
        <f t="shared" si="65"/>
        <v>0</v>
      </c>
      <c r="CN120">
        <f t="shared" si="66"/>
        <v>0</v>
      </c>
      <c r="CP120">
        <f t="shared" si="67"/>
        <v>0</v>
      </c>
      <c r="CR120">
        <f t="shared" si="68"/>
        <v>0</v>
      </c>
      <c r="CT120">
        <f t="shared" si="69"/>
        <v>0</v>
      </c>
      <c r="CV120">
        <f t="shared" si="70"/>
        <v>0</v>
      </c>
      <c r="CX120">
        <f t="shared" si="71"/>
        <v>0</v>
      </c>
    </row>
    <row r="121" spans="2:102" ht="24.9" customHeight="1">
      <c r="B121" s="102" t="s">
        <v>225</v>
      </c>
      <c r="C121" s="103" t="str">
        <f>IF(ISBLANK('2 Spis zawodników - planowanych'!C100),"",'2 Spis zawodników - planowanych'!C100)</f>
        <v/>
      </c>
      <c r="D121" s="103" t="str">
        <f>IF('6 Obecność na treningu'!B89="","",'6 Obecność na treningu'!B89)</f>
        <v/>
      </c>
      <c r="E121" s="103" t="str">
        <f>IF('6 Obecność na treningu'!C89="","",'6 Obecność na treningu'!C89)</f>
        <v/>
      </c>
      <c r="F121" s="104" t="str">
        <f>IF('6 Obecność na treningu'!D89="","",'6 Obecność na treningu'!D89)</f>
        <v/>
      </c>
      <c r="G121" s="201" t="str">
        <f t="shared" si="48"/>
        <v/>
      </c>
      <c r="H121" s="646" t="s">
        <v>171</v>
      </c>
      <c r="I121" s="648"/>
      <c r="L121">
        <f>COUNTIF('6 Obecność na treningu'!G89:H89,("=T"))+COUNTIF('6 Obecność na treningu'!G89:H89,("=C"))+COUNTIF('6 Obecność na treningu'!G89:H89,("=K"))</f>
        <v>0</v>
      </c>
      <c r="N121">
        <f>COUNTIF('6 Obecność na treningu'!I89:J89,("=T"))+COUNTIF('6 Obecność na treningu'!I89:J89,("=C"))+COUNTIF('6 Obecność na treningu'!I89:J89,("=K"))</f>
        <v>0</v>
      </c>
      <c r="P121">
        <f>COUNTIF('6 Obecność na treningu'!K89:L89,("=T"))+COUNTIF('6 Obecność na treningu'!K89:L89,("=C"))+COUNTIF('6 Obecność na treningu'!K89:L89,("=K"))</f>
        <v>0</v>
      </c>
      <c r="R121">
        <f>COUNTIF('6 Obecność na treningu'!M89:N89,("=T"))+COUNTIF('6 Obecność na treningu'!M89:N89,("=C"))+COUNTIF('6 Obecność na treningu'!M89:N89,("=K"))</f>
        <v>0</v>
      </c>
      <c r="T121">
        <f>COUNTIF('6 Obecność na treningu'!O89:P89,("=T"))+COUNTIF('6 Obecność na treningu'!O89:P89,("=C"))+COUNTIF('6 Obecność na treningu'!O89:P89,("=K"))</f>
        <v>0</v>
      </c>
      <c r="V121">
        <f>COUNTIF('6 Obecność na treningu'!Q89:R89,("=T"))+COUNTIF('6 Obecność na treningu'!Q89:R89,("=C"))+COUNTIF('6 Obecność na treningu'!Q89:R89,("=K"))</f>
        <v>0</v>
      </c>
      <c r="X121">
        <f>COUNTIF('6 Obecność na treningu'!S89:T89,("=T"))+COUNTIF('6 Obecność na treningu'!S89:T89,("=C"))+COUNTIF('6 Obecność na treningu'!S89:T89,("=K"))</f>
        <v>0</v>
      </c>
      <c r="Z121">
        <f>COUNTIF('6 Obecność na treningu'!U89:V89,("=T"))+COUNTIF('6 Obecność na treningu'!U89:V89,("=C"))+COUNTIF('6 Obecność na treningu'!U89:V89,("=K"))</f>
        <v>0</v>
      </c>
      <c r="AB121">
        <f>COUNTIF('6 Obecność na treningu'!W89:X89,("=T"))+COUNTIF('6 Obecność na treningu'!W89:X89,("=C"))+COUNTIF('6 Obecność na treningu'!W89:X89,("=K"))</f>
        <v>0</v>
      </c>
      <c r="AD121">
        <f>COUNTIF('6 Obecność na treningu'!Y89:Z89,("=T"))+COUNTIF('6 Obecność na treningu'!Y89:Z89,("=C"))+COUNTIF('6 Obecność na treningu'!Y89:Z89,("=K"))</f>
        <v>0</v>
      </c>
      <c r="AF121">
        <f>COUNTIF('6 Obecność na treningu'!AA89:AB89,("=T"))+COUNTIF('6 Obecność na treningu'!AA89:AB89,("=C"))+COUNTIF('6 Obecność na treningu'!AA89:AB89,("=K"))</f>
        <v>0</v>
      </c>
      <c r="AH121">
        <f>COUNTIF('6 Obecność na treningu'!AC89:AD89,("=T"))+COUNTIF('6 Obecność na treningu'!AC89:AD89,("=C"))+COUNTIF('6 Obecność na treningu'!AC89:AD89,("=K"))</f>
        <v>0</v>
      </c>
      <c r="AJ121">
        <f>COUNTIF('6 Obecność na treningu'!AE89:AF89,("=T"))+COUNTIF('6 Obecność na treningu'!AE89:AF89,("=C"))+COUNTIF('6 Obecność na treningu'!AE89:AF89,("=K"))</f>
        <v>0</v>
      </c>
      <c r="AL121">
        <f>COUNTIF('6 Obecność na treningu'!AG89:AH89,("=T"))+COUNTIF('6 Obecność na treningu'!AG89:AH89,("=C"))+COUNTIF('6 Obecność na treningu'!AG89:AH89,("=K"))</f>
        <v>0</v>
      </c>
      <c r="AN121">
        <f>COUNTIF('6 Obecność na treningu'!AI89:AJ89,("=T"))+COUNTIF('6 Obecność na treningu'!AI89:AJ89,("=C"))+COUNTIF('6 Obecność na treningu'!AI89:AJ89,("=K"))</f>
        <v>0</v>
      </c>
      <c r="AP121">
        <f>COUNTIF('6 Obecność na treningu'!AK89:AL89,("=T"))+COUNTIF('6 Obecność na treningu'!AK89:AL89,("=C"))+COUNTIF('6 Obecność na treningu'!AK89:AL89,("=K"))</f>
        <v>0</v>
      </c>
      <c r="AR121">
        <f>COUNTIF('6 Obecność na treningu'!AM89:AN89,("=T"))+COUNTIF('6 Obecność na treningu'!AM89:AN89,("=C"))+COUNTIF('6 Obecność na treningu'!AM89:AN89,("=K"))</f>
        <v>0</v>
      </c>
      <c r="AT121">
        <f>COUNTIF('6 Obecność na treningu'!AO89:AP89,("=T"))+COUNTIF('6 Obecność na treningu'!AO89:AP89,("=C"))+COUNTIF('6 Obecność na treningu'!AO89:AP89,("=K"))</f>
        <v>0</v>
      </c>
      <c r="AV121">
        <f>COUNTIF('6 Obecność na treningu'!AQ89:AR89,("=T"))+COUNTIF('6 Obecność na treningu'!AQ89:AR89,("=C"))+COUNTIF('6 Obecność na treningu'!AQ89:AR89,("=K"))</f>
        <v>0</v>
      </c>
      <c r="AX121">
        <f>COUNTIF('6 Obecność na treningu'!AS89:AT89,("=T"))+COUNTIF('6 Obecność na treningu'!AS89:AT89,("=C"))+COUNTIF('6 Obecność na treningu'!AS89:AT89,("=K"))</f>
        <v>0</v>
      </c>
      <c r="AZ121">
        <f>COUNTIF('6 Obecność na treningu'!AU89:AV89,("=T"))+COUNTIF('6 Obecność na treningu'!AU89:AV89,("=C"))+COUNTIF('6 Obecność na treningu'!AU89:AV89,("=K"))</f>
        <v>0</v>
      </c>
      <c r="BB121">
        <f>COUNTIF('6 Obecność na treningu'!AW89:AX89,("=T"))+COUNTIF('6 Obecność na treningu'!AW89:AX89,("=C"))+COUNTIF('6 Obecność na treningu'!AW89:AX89,("=K"))</f>
        <v>0</v>
      </c>
      <c r="BD121">
        <f>COUNTIF('6 Obecność na treningu'!AY89:AZ89,("=T"))+COUNTIF('6 Obecność na treningu'!AY89:AZ89,("=C"))+COUNTIF('6 Obecność na treningu'!AY89:AZ89,("=K"))</f>
        <v>0</v>
      </c>
      <c r="BF121">
        <f t="shared" si="49"/>
        <v>0</v>
      </c>
      <c r="BH121">
        <f t="shared" si="50"/>
        <v>0</v>
      </c>
      <c r="BJ121">
        <f t="shared" si="51"/>
        <v>0</v>
      </c>
      <c r="BL121">
        <f t="shared" si="52"/>
        <v>0</v>
      </c>
      <c r="BN121">
        <f t="shared" si="53"/>
        <v>0</v>
      </c>
      <c r="BP121">
        <f t="shared" si="54"/>
        <v>0</v>
      </c>
      <c r="BR121">
        <f t="shared" si="55"/>
        <v>0</v>
      </c>
      <c r="BT121">
        <f t="shared" si="56"/>
        <v>0</v>
      </c>
      <c r="BV121">
        <f t="shared" si="57"/>
        <v>0</v>
      </c>
      <c r="BX121">
        <f t="shared" si="58"/>
        <v>0</v>
      </c>
      <c r="BZ121">
        <f t="shared" si="59"/>
        <v>0</v>
      </c>
      <c r="CB121">
        <f t="shared" si="60"/>
        <v>0</v>
      </c>
      <c r="CD121">
        <f t="shared" si="61"/>
        <v>0</v>
      </c>
      <c r="CF121">
        <f t="shared" si="62"/>
        <v>0</v>
      </c>
      <c r="CH121">
        <f t="shared" si="63"/>
        <v>0</v>
      </c>
      <c r="CJ121">
        <f t="shared" si="64"/>
        <v>0</v>
      </c>
      <c r="CL121">
        <f t="shared" si="65"/>
        <v>0</v>
      </c>
      <c r="CN121">
        <f t="shared" si="66"/>
        <v>0</v>
      </c>
      <c r="CP121">
        <f t="shared" si="67"/>
        <v>0</v>
      </c>
      <c r="CR121">
        <f t="shared" si="68"/>
        <v>0</v>
      </c>
      <c r="CT121">
        <f t="shared" si="69"/>
        <v>0</v>
      </c>
      <c r="CV121">
        <f t="shared" si="70"/>
        <v>0</v>
      </c>
      <c r="CX121">
        <f t="shared" si="71"/>
        <v>0</v>
      </c>
    </row>
    <row r="122" spans="2:102" ht="24.9" customHeight="1">
      <c r="B122" s="102" t="s">
        <v>226</v>
      </c>
      <c r="C122" s="103" t="str">
        <f>IF(ISBLANK('2 Spis zawodników - planowanych'!C101),"",'2 Spis zawodników - planowanych'!C101)</f>
        <v/>
      </c>
      <c r="D122" s="103" t="str">
        <f>IF('6 Obecność na treningu'!B90="","",'6 Obecność na treningu'!B90)</f>
        <v/>
      </c>
      <c r="E122" s="103" t="str">
        <f>IF('6 Obecność na treningu'!C90="","",'6 Obecność na treningu'!C90)</f>
        <v/>
      </c>
      <c r="F122" s="104" t="str">
        <f>IF('6 Obecność na treningu'!D90="","",'6 Obecność na treningu'!D90)</f>
        <v/>
      </c>
      <c r="G122" s="201" t="str">
        <f t="shared" si="48"/>
        <v/>
      </c>
      <c r="H122" s="646" t="s">
        <v>171</v>
      </c>
      <c r="I122" s="648"/>
      <c r="L122">
        <f>COUNTIF('6 Obecność na treningu'!G90:H90,("=T"))+COUNTIF('6 Obecność na treningu'!G90:H90,("=C"))+COUNTIF('6 Obecność na treningu'!G90:H90,("=K"))</f>
        <v>0</v>
      </c>
      <c r="N122">
        <f>COUNTIF('6 Obecność na treningu'!I90:J90,("=T"))+COUNTIF('6 Obecność na treningu'!I90:J90,("=C"))+COUNTIF('6 Obecność na treningu'!I90:J90,("=K"))</f>
        <v>0</v>
      </c>
      <c r="P122">
        <f>COUNTIF('6 Obecność na treningu'!K90:L90,("=T"))+COUNTIF('6 Obecność na treningu'!K90:L90,("=C"))+COUNTIF('6 Obecność na treningu'!K90:L90,("=K"))</f>
        <v>0</v>
      </c>
      <c r="R122">
        <f>COUNTIF('6 Obecność na treningu'!M90:N90,("=T"))+COUNTIF('6 Obecność na treningu'!M90:N90,("=C"))+COUNTIF('6 Obecność na treningu'!M90:N90,("=K"))</f>
        <v>0</v>
      </c>
      <c r="T122">
        <f>COUNTIF('6 Obecność na treningu'!O90:P90,("=T"))+COUNTIF('6 Obecność na treningu'!O90:P90,("=C"))+COUNTIF('6 Obecność na treningu'!O90:P90,("=K"))</f>
        <v>0</v>
      </c>
      <c r="V122">
        <f>COUNTIF('6 Obecność na treningu'!Q90:R90,("=T"))+COUNTIF('6 Obecność na treningu'!Q90:R90,("=C"))+COUNTIF('6 Obecność na treningu'!Q90:R90,("=K"))</f>
        <v>0</v>
      </c>
      <c r="X122">
        <f>COUNTIF('6 Obecność na treningu'!S90:T90,("=T"))+COUNTIF('6 Obecność na treningu'!S90:T90,("=C"))+COUNTIF('6 Obecność na treningu'!S90:T90,("=K"))</f>
        <v>0</v>
      </c>
      <c r="Z122">
        <f>COUNTIF('6 Obecność na treningu'!U90:V90,("=T"))+COUNTIF('6 Obecność na treningu'!U90:V90,("=C"))+COUNTIF('6 Obecność na treningu'!U90:V90,("=K"))</f>
        <v>0</v>
      </c>
      <c r="AB122">
        <f>COUNTIF('6 Obecność na treningu'!W90:X90,("=T"))+COUNTIF('6 Obecność na treningu'!W90:X90,("=C"))+COUNTIF('6 Obecność na treningu'!W90:X90,("=K"))</f>
        <v>0</v>
      </c>
      <c r="AD122">
        <f>COUNTIF('6 Obecność na treningu'!Y90:Z90,("=T"))+COUNTIF('6 Obecność na treningu'!Y90:Z90,("=C"))+COUNTIF('6 Obecność na treningu'!Y90:Z90,("=K"))</f>
        <v>0</v>
      </c>
      <c r="AF122">
        <f>COUNTIF('6 Obecność na treningu'!AA90:AB90,("=T"))+COUNTIF('6 Obecność na treningu'!AA90:AB90,("=C"))+COUNTIF('6 Obecność na treningu'!AA90:AB90,("=K"))</f>
        <v>0</v>
      </c>
      <c r="AH122">
        <f>COUNTIF('6 Obecność na treningu'!AC90:AD90,("=T"))+COUNTIF('6 Obecność na treningu'!AC90:AD90,("=C"))+COUNTIF('6 Obecność na treningu'!AC90:AD90,("=K"))</f>
        <v>0</v>
      </c>
      <c r="AJ122">
        <f>COUNTIF('6 Obecność na treningu'!AE90:AF90,("=T"))+COUNTIF('6 Obecność na treningu'!AE90:AF90,("=C"))+COUNTIF('6 Obecność na treningu'!AE90:AF90,("=K"))</f>
        <v>0</v>
      </c>
      <c r="AL122">
        <f>COUNTIF('6 Obecność na treningu'!AG90:AH90,("=T"))+COUNTIF('6 Obecność na treningu'!AG90:AH90,("=C"))+COUNTIF('6 Obecność na treningu'!AG90:AH90,("=K"))</f>
        <v>0</v>
      </c>
      <c r="AN122">
        <f>COUNTIF('6 Obecność na treningu'!AI90:AJ90,("=T"))+COUNTIF('6 Obecność na treningu'!AI90:AJ90,("=C"))+COUNTIF('6 Obecność na treningu'!AI90:AJ90,("=K"))</f>
        <v>0</v>
      </c>
      <c r="AP122">
        <f>COUNTIF('6 Obecność na treningu'!AK90:AL90,("=T"))+COUNTIF('6 Obecność na treningu'!AK90:AL90,("=C"))+COUNTIF('6 Obecność na treningu'!AK90:AL90,("=K"))</f>
        <v>0</v>
      </c>
      <c r="AR122">
        <f>COUNTIF('6 Obecność na treningu'!AM90:AN90,("=T"))+COUNTIF('6 Obecność na treningu'!AM90:AN90,("=C"))+COUNTIF('6 Obecność na treningu'!AM90:AN90,("=K"))</f>
        <v>0</v>
      </c>
      <c r="AT122">
        <f>COUNTIF('6 Obecność na treningu'!AO90:AP90,("=T"))+COUNTIF('6 Obecność na treningu'!AO90:AP90,("=C"))+COUNTIF('6 Obecność na treningu'!AO90:AP90,("=K"))</f>
        <v>0</v>
      </c>
      <c r="AV122">
        <f>COUNTIF('6 Obecność na treningu'!AQ90:AR90,("=T"))+COUNTIF('6 Obecność na treningu'!AQ90:AR90,("=C"))+COUNTIF('6 Obecność na treningu'!AQ90:AR90,("=K"))</f>
        <v>0</v>
      </c>
      <c r="AX122">
        <f>COUNTIF('6 Obecność na treningu'!AS90:AT90,("=T"))+COUNTIF('6 Obecność na treningu'!AS90:AT90,("=C"))+COUNTIF('6 Obecność na treningu'!AS90:AT90,("=K"))</f>
        <v>0</v>
      </c>
      <c r="AZ122">
        <f>COUNTIF('6 Obecność na treningu'!AU90:AV90,("=T"))+COUNTIF('6 Obecność na treningu'!AU90:AV90,("=C"))+COUNTIF('6 Obecność na treningu'!AU90:AV90,("=K"))</f>
        <v>0</v>
      </c>
      <c r="BB122">
        <f>COUNTIF('6 Obecność na treningu'!AW90:AX90,("=T"))+COUNTIF('6 Obecność na treningu'!AW90:AX90,("=C"))+COUNTIF('6 Obecność na treningu'!AW90:AX90,("=K"))</f>
        <v>0</v>
      </c>
      <c r="BD122">
        <f>COUNTIF('6 Obecność na treningu'!AY90:AZ90,("=T"))+COUNTIF('6 Obecność na treningu'!AY90:AZ90,("=C"))+COUNTIF('6 Obecność na treningu'!AY90:AZ90,("=K"))</f>
        <v>0</v>
      </c>
      <c r="BF122">
        <f t="shared" si="49"/>
        <v>0</v>
      </c>
      <c r="BH122">
        <f t="shared" si="50"/>
        <v>0</v>
      </c>
      <c r="BJ122">
        <f t="shared" si="51"/>
        <v>0</v>
      </c>
      <c r="BL122">
        <f t="shared" si="52"/>
        <v>0</v>
      </c>
      <c r="BN122">
        <f t="shared" si="53"/>
        <v>0</v>
      </c>
      <c r="BP122">
        <f t="shared" si="54"/>
        <v>0</v>
      </c>
      <c r="BR122">
        <f t="shared" si="55"/>
        <v>0</v>
      </c>
      <c r="BT122">
        <f t="shared" si="56"/>
        <v>0</v>
      </c>
      <c r="BV122">
        <f t="shared" si="57"/>
        <v>0</v>
      </c>
      <c r="BX122">
        <f t="shared" si="58"/>
        <v>0</v>
      </c>
      <c r="BZ122">
        <f t="shared" si="59"/>
        <v>0</v>
      </c>
      <c r="CB122">
        <f t="shared" si="60"/>
        <v>0</v>
      </c>
      <c r="CD122">
        <f t="shared" si="61"/>
        <v>0</v>
      </c>
      <c r="CF122">
        <f t="shared" si="62"/>
        <v>0</v>
      </c>
      <c r="CH122">
        <f t="shared" si="63"/>
        <v>0</v>
      </c>
      <c r="CJ122">
        <f t="shared" si="64"/>
        <v>0</v>
      </c>
      <c r="CL122">
        <f t="shared" si="65"/>
        <v>0</v>
      </c>
      <c r="CN122">
        <f t="shared" si="66"/>
        <v>0</v>
      </c>
      <c r="CP122">
        <f t="shared" si="67"/>
        <v>0</v>
      </c>
      <c r="CR122">
        <f t="shared" si="68"/>
        <v>0</v>
      </c>
      <c r="CT122">
        <f t="shared" si="69"/>
        <v>0</v>
      </c>
      <c r="CV122">
        <f t="shared" si="70"/>
        <v>0</v>
      </c>
      <c r="CX122">
        <f t="shared" si="71"/>
        <v>0</v>
      </c>
    </row>
    <row r="123" spans="2:102" ht="24.9" customHeight="1">
      <c r="B123" s="102" t="s">
        <v>227</v>
      </c>
      <c r="C123" s="103" t="str">
        <f>IF(ISBLANK('2 Spis zawodników - planowanych'!C102),"",'2 Spis zawodników - planowanych'!C102)</f>
        <v/>
      </c>
      <c r="D123" s="103" t="str">
        <f>IF('6 Obecność na treningu'!B91="","",'6 Obecność na treningu'!B91)</f>
        <v/>
      </c>
      <c r="E123" s="103" t="str">
        <f>IF('6 Obecność na treningu'!C91="","",'6 Obecność na treningu'!C91)</f>
        <v/>
      </c>
      <c r="F123" s="104" t="str">
        <f>IF('6 Obecność na treningu'!D91="","",'6 Obecność na treningu'!D91)</f>
        <v/>
      </c>
      <c r="G123" s="201" t="str">
        <f t="shared" si="48"/>
        <v/>
      </c>
      <c r="H123" s="646" t="s">
        <v>171</v>
      </c>
      <c r="I123" s="648"/>
      <c r="L123">
        <f>COUNTIF('6 Obecność na treningu'!G91:H91,("=T"))+COUNTIF('6 Obecność na treningu'!G91:H91,("=C"))+COUNTIF('6 Obecność na treningu'!G91:H91,("=K"))</f>
        <v>0</v>
      </c>
      <c r="N123">
        <f>COUNTIF('6 Obecność na treningu'!I91:J91,("=T"))+COUNTIF('6 Obecność na treningu'!I91:J91,("=C"))+COUNTIF('6 Obecność na treningu'!I91:J91,("=K"))</f>
        <v>0</v>
      </c>
      <c r="P123">
        <f>COUNTIF('6 Obecność na treningu'!K91:L91,("=T"))+COUNTIF('6 Obecność na treningu'!K91:L91,("=C"))+COUNTIF('6 Obecność na treningu'!K91:L91,("=K"))</f>
        <v>0</v>
      </c>
      <c r="R123">
        <f>COUNTIF('6 Obecność na treningu'!M91:N91,("=T"))+COUNTIF('6 Obecność na treningu'!M91:N91,("=C"))+COUNTIF('6 Obecność na treningu'!M91:N91,("=K"))</f>
        <v>0</v>
      </c>
      <c r="T123">
        <f>COUNTIF('6 Obecność na treningu'!O91:P91,("=T"))+COUNTIF('6 Obecność na treningu'!O91:P91,("=C"))+COUNTIF('6 Obecność na treningu'!O91:P91,("=K"))</f>
        <v>0</v>
      </c>
      <c r="V123">
        <f>COUNTIF('6 Obecność na treningu'!Q91:R91,("=T"))+COUNTIF('6 Obecność na treningu'!Q91:R91,("=C"))+COUNTIF('6 Obecność na treningu'!Q91:R91,("=K"))</f>
        <v>0</v>
      </c>
      <c r="X123">
        <f>COUNTIF('6 Obecność na treningu'!S91:T91,("=T"))+COUNTIF('6 Obecność na treningu'!S91:T91,("=C"))+COUNTIF('6 Obecność na treningu'!S91:T91,("=K"))</f>
        <v>0</v>
      </c>
      <c r="Z123">
        <f>COUNTIF('6 Obecność na treningu'!U91:V91,("=T"))+COUNTIF('6 Obecność na treningu'!U91:V91,("=C"))+COUNTIF('6 Obecność na treningu'!U91:V91,("=K"))</f>
        <v>0</v>
      </c>
      <c r="AB123">
        <f>COUNTIF('6 Obecność na treningu'!W91:X91,("=T"))+COUNTIF('6 Obecność na treningu'!W91:X91,("=C"))+COUNTIF('6 Obecność na treningu'!W91:X91,("=K"))</f>
        <v>0</v>
      </c>
      <c r="AD123">
        <f>COUNTIF('6 Obecność na treningu'!Y91:Z91,("=T"))+COUNTIF('6 Obecność na treningu'!Y91:Z91,("=C"))+COUNTIF('6 Obecność na treningu'!Y91:Z91,("=K"))</f>
        <v>0</v>
      </c>
      <c r="AF123">
        <f>COUNTIF('6 Obecność na treningu'!AA91:AB91,("=T"))+COUNTIF('6 Obecność na treningu'!AA91:AB91,("=C"))+COUNTIF('6 Obecność na treningu'!AA91:AB91,("=K"))</f>
        <v>0</v>
      </c>
      <c r="AH123">
        <f>COUNTIF('6 Obecność na treningu'!AC91:AD91,("=T"))+COUNTIF('6 Obecność na treningu'!AC91:AD91,("=C"))+COUNTIF('6 Obecność na treningu'!AC91:AD91,("=K"))</f>
        <v>0</v>
      </c>
      <c r="AJ123">
        <f>COUNTIF('6 Obecność na treningu'!AE91:AF91,("=T"))+COUNTIF('6 Obecność na treningu'!AE91:AF91,("=C"))+COUNTIF('6 Obecność na treningu'!AE91:AF91,("=K"))</f>
        <v>0</v>
      </c>
      <c r="AL123">
        <f>COUNTIF('6 Obecność na treningu'!AG91:AH91,("=T"))+COUNTIF('6 Obecność na treningu'!AG91:AH91,("=C"))+COUNTIF('6 Obecność na treningu'!AG91:AH91,("=K"))</f>
        <v>0</v>
      </c>
      <c r="AN123">
        <f>COUNTIF('6 Obecność na treningu'!AI91:AJ91,("=T"))+COUNTIF('6 Obecność na treningu'!AI91:AJ91,("=C"))+COUNTIF('6 Obecność na treningu'!AI91:AJ91,("=K"))</f>
        <v>0</v>
      </c>
      <c r="AP123">
        <f>COUNTIF('6 Obecność na treningu'!AK91:AL91,("=T"))+COUNTIF('6 Obecność na treningu'!AK91:AL91,("=C"))+COUNTIF('6 Obecność na treningu'!AK91:AL91,("=K"))</f>
        <v>0</v>
      </c>
      <c r="AR123">
        <f>COUNTIF('6 Obecność na treningu'!AM91:AN91,("=T"))+COUNTIF('6 Obecność na treningu'!AM91:AN91,("=C"))+COUNTIF('6 Obecność na treningu'!AM91:AN91,("=K"))</f>
        <v>0</v>
      </c>
      <c r="AT123">
        <f>COUNTIF('6 Obecność na treningu'!AO91:AP91,("=T"))+COUNTIF('6 Obecność na treningu'!AO91:AP91,("=C"))+COUNTIF('6 Obecność na treningu'!AO91:AP91,("=K"))</f>
        <v>0</v>
      </c>
      <c r="AV123">
        <f>COUNTIF('6 Obecność na treningu'!AQ91:AR91,("=T"))+COUNTIF('6 Obecność na treningu'!AQ91:AR91,("=C"))+COUNTIF('6 Obecność na treningu'!AQ91:AR91,("=K"))</f>
        <v>0</v>
      </c>
      <c r="AX123">
        <f>COUNTIF('6 Obecność na treningu'!AS91:AT91,("=T"))+COUNTIF('6 Obecność na treningu'!AS91:AT91,("=C"))+COUNTIF('6 Obecność na treningu'!AS91:AT91,("=K"))</f>
        <v>0</v>
      </c>
      <c r="AZ123">
        <f>COUNTIF('6 Obecność na treningu'!AU91:AV91,("=T"))+COUNTIF('6 Obecność na treningu'!AU91:AV91,("=C"))+COUNTIF('6 Obecność na treningu'!AU91:AV91,("=K"))</f>
        <v>0</v>
      </c>
      <c r="BB123">
        <f>COUNTIF('6 Obecność na treningu'!AW91:AX91,("=T"))+COUNTIF('6 Obecność na treningu'!AW91:AX91,("=C"))+COUNTIF('6 Obecność na treningu'!AW91:AX91,("=K"))</f>
        <v>0</v>
      </c>
      <c r="BD123">
        <f>COUNTIF('6 Obecność na treningu'!AY91:AZ91,("=T"))+COUNTIF('6 Obecność na treningu'!AY91:AZ91,("=C"))+COUNTIF('6 Obecność na treningu'!AY91:AZ91,("=K"))</f>
        <v>0</v>
      </c>
      <c r="BF123">
        <f t="shared" si="49"/>
        <v>0</v>
      </c>
      <c r="BH123">
        <f t="shared" si="50"/>
        <v>0</v>
      </c>
      <c r="BJ123">
        <f t="shared" si="51"/>
        <v>0</v>
      </c>
      <c r="BL123">
        <f t="shared" si="52"/>
        <v>0</v>
      </c>
      <c r="BN123">
        <f t="shared" si="53"/>
        <v>0</v>
      </c>
      <c r="BP123">
        <f t="shared" si="54"/>
        <v>0</v>
      </c>
      <c r="BR123">
        <f t="shared" si="55"/>
        <v>0</v>
      </c>
      <c r="BT123">
        <f t="shared" si="56"/>
        <v>0</v>
      </c>
      <c r="BV123">
        <f t="shared" si="57"/>
        <v>0</v>
      </c>
      <c r="BX123">
        <f t="shared" si="58"/>
        <v>0</v>
      </c>
      <c r="BZ123">
        <f t="shared" si="59"/>
        <v>0</v>
      </c>
      <c r="CB123">
        <f t="shared" si="60"/>
        <v>0</v>
      </c>
      <c r="CD123">
        <f t="shared" si="61"/>
        <v>0</v>
      </c>
      <c r="CF123">
        <f t="shared" si="62"/>
        <v>0</v>
      </c>
      <c r="CH123">
        <f t="shared" si="63"/>
        <v>0</v>
      </c>
      <c r="CJ123">
        <f t="shared" si="64"/>
        <v>0</v>
      </c>
      <c r="CL123">
        <f t="shared" si="65"/>
        <v>0</v>
      </c>
      <c r="CN123">
        <f t="shared" si="66"/>
        <v>0</v>
      </c>
      <c r="CP123">
        <f t="shared" si="67"/>
        <v>0</v>
      </c>
      <c r="CR123">
        <f t="shared" si="68"/>
        <v>0</v>
      </c>
      <c r="CT123">
        <f t="shared" si="69"/>
        <v>0</v>
      </c>
      <c r="CV123">
        <f t="shared" si="70"/>
        <v>0</v>
      </c>
      <c r="CX123">
        <f t="shared" si="71"/>
        <v>0</v>
      </c>
    </row>
    <row r="124" spans="2:102" ht="24.9" customHeight="1">
      <c r="B124" s="102" t="s">
        <v>228</v>
      </c>
      <c r="C124" s="103" t="str">
        <f>IF(ISBLANK('2 Spis zawodników - planowanych'!C103),"",'2 Spis zawodników - planowanych'!C103)</f>
        <v/>
      </c>
      <c r="D124" s="103" t="str">
        <f>IF('6 Obecność na treningu'!B92="","",'6 Obecność na treningu'!B92)</f>
        <v/>
      </c>
      <c r="E124" s="103" t="str">
        <f>IF('6 Obecność na treningu'!C92="","",'6 Obecność na treningu'!C92)</f>
        <v/>
      </c>
      <c r="F124" s="104" t="str">
        <f>IF('6 Obecność na treningu'!D92="","",'6 Obecność na treningu'!D92)</f>
        <v/>
      </c>
      <c r="G124" s="201" t="str">
        <f t="shared" si="48"/>
        <v/>
      </c>
      <c r="H124" s="646" t="s">
        <v>171</v>
      </c>
      <c r="I124" s="648"/>
      <c r="L124">
        <f>COUNTIF('6 Obecność na treningu'!G92:H92,("=T"))+COUNTIF('6 Obecność na treningu'!G92:H92,("=C"))+COUNTIF('6 Obecność na treningu'!G92:H92,("=K"))</f>
        <v>0</v>
      </c>
      <c r="N124">
        <f>COUNTIF('6 Obecność na treningu'!I92:J92,("=T"))+COUNTIF('6 Obecność na treningu'!I92:J92,("=C"))+COUNTIF('6 Obecność na treningu'!I92:J92,("=K"))</f>
        <v>0</v>
      </c>
      <c r="P124">
        <f>COUNTIF('6 Obecność na treningu'!K92:L92,("=T"))+COUNTIF('6 Obecność na treningu'!K92:L92,("=C"))+COUNTIF('6 Obecność na treningu'!K92:L92,("=K"))</f>
        <v>0</v>
      </c>
      <c r="R124">
        <f>COUNTIF('6 Obecność na treningu'!M92:N92,("=T"))+COUNTIF('6 Obecność na treningu'!M92:N92,("=C"))+COUNTIF('6 Obecność na treningu'!M92:N92,("=K"))</f>
        <v>0</v>
      </c>
      <c r="T124">
        <f>COUNTIF('6 Obecność na treningu'!O92:P92,("=T"))+COUNTIF('6 Obecność na treningu'!O92:P92,("=C"))+COUNTIF('6 Obecność na treningu'!O92:P92,("=K"))</f>
        <v>0</v>
      </c>
      <c r="V124">
        <f>COUNTIF('6 Obecność na treningu'!Q92:R92,("=T"))+COUNTIF('6 Obecność na treningu'!Q92:R92,("=C"))+COUNTIF('6 Obecność na treningu'!Q92:R92,("=K"))</f>
        <v>0</v>
      </c>
      <c r="X124">
        <f>COUNTIF('6 Obecność na treningu'!S92:T92,("=T"))+COUNTIF('6 Obecność na treningu'!S92:T92,("=C"))+COUNTIF('6 Obecność na treningu'!S92:T92,("=K"))</f>
        <v>0</v>
      </c>
      <c r="Z124">
        <f>COUNTIF('6 Obecność na treningu'!U92:V92,("=T"))+COUNTIF('6 Obecność na treningu'!U92:V92,("=C"))+COUNTIF('6 Obecność na treningu'!U92:V92,("=K"))</f>
        <v>0</v>
      </c>
      <c r="AB124">
        <f>COUNTIF('6 Obecność na treningu'!W92:X92,("=T"))+COUNTIF('6 Obecność na treningu'!W92:X92,("=C"))+COUNTIF('6 Obecność na treningu'!W92:X92,("=K"))</f>
        <v>0</v>
      </c>
      <c r="AD124">
        <f>COUNTIF('6 Obecność na treningu'!Y92:Z92,("=T"))+COUNTIF('6 Obecność na treningu'!Y92:Z92,("=C"))+COUNTIF('6 Obecność na treningu'!Y92:Z92,("=K"))</f>
        <v>0</v>
      </c>
      <c r="AF124">
        <f>COUNTIF('6 Obecność na treningu'!AA92:AB92,("=T"))+COUNTIF('6 Obecność na treningu'!AA92:AB92,("=C"))+COUNTIF('6 Obecność na treningu'!AA92:AB92,("=K"))</f>
        <v>0</v>
      </c>
      <c r="AH124">
        <f>COUNTIF('6 Obecność na treningu'!AC92:AD92,("=T"))+COUNTIF('6 Obecność na treningu'!AC92:AD92,("=C"))+COUNTIF('6 Obecność na treningu'!AC92:AD92,("=K"))</f>
        <v>0</v>
      </c>
      <c r="AJ124">
        <f>COUNTIF('6 Obecność na treningu'!AE92:AF92,("=T"))+COUNTIF('6 Obecność na treningu'!AE92:AF92,("=C"))+COUNTIF('6 Obecność na treningu'!AE92:AF92,("=K"))</f>
        <v>0</v>
      </c>
      <c r="AL124">
        <f>COUNTIF('6 Obecność na treningu'!AG92:AH92,("=T"))+COUNTIF('6 Obecność na treningu'!AG92:AH92,("=C"))+COUNTIF('6 Obecność na treningu'!AG92:AH92,("=K"))</f>
        <v>0</v>
      </c>
      <c r="AN124">
        <f>COUNTIF('6 Obecność na treningu'!AI92:AJ92,("=T"))+COUNTIF('6 Obecność na treningu'!AI92:AJ92,("=C"))+COUNTIF('6 Obecność na treningu'!AI92:AJ92,("=K"))</f>
        <v>0</v>
      </c>
      <c r="AP124">
        <f>COUNTIF('6 Obecność na treningu'!AK92:AL92,("=T"))+COUNTIF('6 Obecność na treningu'!AK92:AL92,("=C"))+COUNTIF('6 Obecność na treningu'!AK92:AL92,("=K"))</f>
        <v>0</v>
      </c>
      <c r="AR124">
        <f>COUNTIF('6 Obecność na treningu'!AM92:AN92,("=T"))+COUNTIF('6 Obecność na treningu'!AM92:AN92,("=C"))+COUNTIF('6 Obecność na treningu'!AM92:AN92,("=K"))</f>
        <v>0</v>
      </c>
      <c r="AT124">
        <f>COUNTIF('6 Obecność na treningu'!AO92:AP92,("=T"))+COUNTIF('6 Obecność na treningu'!AO92:AP92,("=C"))+COUNTIF('6 Obecność na treningu'!AO92:AP92,("=K"))</f>
        <v>0</v>
      </c>
      <c r="AV124">
        <f>COUNTIF('6 Obecność na treningu'!AQ92:AR92,("=T"))+COUNTIF('6 Obecność na treningu'!AQ92:AR92,("=C"))+COUNTIF('6 Obecność na treningu'!AQ92:AR92,("=K"))</f>
        <v>0</v>
      </c>
      <c r="AX124">
        <f>COUNTIF('6 Obecność na treningu'!AS92:AT92,("=T"))+COUNTIF('6 Obecność na treningu'!AS92:AT92,("=C"))+COUNTIF('6 Obecność na treningu'!AS92:AT92,("=K"))</f>
        <v>0</v>
      </c>
      <c r="AZ124">
        <f>COUNTIF('6 Obecność na treningu'!AU92:AV92,("=T"))+COUNTIF('6 Obecność na treningu'!AU92:AV92,("=C"))+COUNTIF('6 Obecność na treningu'!AU92:AV92,("=K"))</f>
        <v>0</v>
      </c>
      <c r="BB124">
        <f>COUNTIF('6 Obecność na treningu'!AW92:AX92,("=T"))+COUNTIF('6 Obecność na treningu'!AW92:AX92,("=C"))+COUNTIF('6 Obecność na treningu'!AW92:AX92,("=K"))</f>
        <v>0</v>
      </c>
      <c r="BD124">
        <f>COUNTIF('6 Obecność na treningu'!AY92:AZ92,("=T"))+COUNTIF('6 Obecność na treningu'!AY92:AZ92,("=C"))+COUNTIF('6 Obecność na treningu'!AY92:AZ92,("=K"))</f>
        <v>0</v>
      </c>
      <c r="BF124">
        <f t="shared" si="49"/>
        <v>0</v>
      </c>
      <c r="BH124">
        <f t="shared" si="50"/>
        <v>0</v>
      </c>
      <c r="BJ124">
        <f t="shared" si="51"/>
        <v>0</v>
      </c>
      <c r="BL124">
        <f t="shared" si="52"/>
        <v>0</v>
      </c>
      <c r="BN124">
        <f t="shared" si="53"/>
        <v>0</v>
      </c>
      <c r="BP124">
        <f t="shared" si="54"/>
        <v>0</v>
      </c>
      <c r="BR124">
        <f t="shared" si="55"/>
        <v>0</v>
      </c>
      <c r="BT124">
        <f t="shared" si="56"/>
        <v>0</v>
      </c>
      <c r="BV124">
        <f t="shared" si="57"/>
        <v>0</v>
      </c>
      <c r="BX124">
        <f t="shared" si="58"/>
        <v>0</v>
      </c>
      <c r="BZ124">
        <f t="shared" si="59"/>
        <v>0</v>
      </c>
      <c r="CB124">
        <f t="shared" si="60"/>
        <v>0</v>
      </c>
      <c r="CD124">
        <f t="shared" si="61"/>
        <v>0</v>
      </c>
      <c r="CF124">
        <f t="shared" si="62"/>
        <v>0</v>
      </c>
      <c r="CH124">
        <f t="shared" si="63"/>
        <v>0</v>
      </c>
      <c r="CJ124">
        <f t="shared" si="64"/>
        <v>0</v>
      </c>
      <c r="CL124">
        <f t="shared" si="65"/>
        <v>0</v>
      </c>
      <c r="CN124">
        <f t="shared" si="66"/>
        <v>0</v>
      </c>
      <c r="CP124">
        <f t="shared" si="67"/>
        <v>0</v>
      </c>
      <c r="CR124">
        <f t="shared" si="68"/>
        <v>0</v>
      </c>
      <c r="CT124">
        <f t="shared" si="69"/>
        <v>0</v>
      </c>
      <c r="CV124">
        <f t="shared" si="70"/>
        <v>0</v>
      </c>
      <c r="CX124">
        <f t="shared" si="71"/>
        <v>0</v>
      </c>
    </row>
    <row r="125" spans="2:102" ht="24.9" customHeight="1">
      <c r="B125" s="102" t="s">
        <v>229</v>
      </c>
      <c r="C125" s="103" t="str">
        <f>IF(ISBLANK('2 Spis zawodników - planowanych'!C104),"",'2 Spis zawodników - planowanych'!C104)</f>
        <v/>
      </c>
      <c r="D125" s="103" t="str">
        <f>IF('6 Obecność na treningu'!B93="","",'6 Obecność na treningu'!B93)</f>
        <v/>
      </c>
      <c r="E125" s="103" t="str">
        <f>IF('6 Obecność na treningu'!C93="","",'6 Obecność na treningu'!C93)</f>
        <v/>
      </c>
      <c r="F125" s="104" t="str">
        <f>IF('6 Obecność na treningu'!D93="","",'6 Obecność na treningu'!D93)</f>
        <v/>
      </c>
      <c r="G125" s="201" t="str">
        <f t="shared" si="48"/>
        <v/>
      </c>
      <c r="H125" s="646" t="s">
        <v>171</v>
      </c>
      <c r="I125" s="648"/>
      <c r="L125">
        <f>COUNTIF('6 Obecność na treningu'!G93:H93,("=T"))+COUNTIF('6 Obecność na treningu'!G93:H93,("=C"))+COUNTIF('6 Obecność na treningu'!G93:H93,("=K"))</f>
        <v>0</v>
      </c>
      <c r="N125">
        <f>COUNTIF('6 Obecność na treningu'!I93:J93,("=T"))+COUNTIF('6 Obecność na treningu'!I93:J93,("=C"))+COUNTIF('6 Obecność na treningu'!I93:J93,("=K"))</f>
        <v>0</v>
      </c>
      <c r="P125">
        <f>COUNTIF('6 Obecność na treningu'!K93:L93,("=T"))+COUNTIF('6 Obecność na treningu'!K93:L93,("=C"))+COUNTIF('6 Obecność na treningu'!K93:L93,("=K"))</f>
        <v>0</v>
      </c>
      <c r="R125">
        <f>COUNTIF('6 Obecność na treningu'!M93:N93,("=T"))+COUNTIF('6 Obecność na treningu'!M93:N93,("=C"))+COUNTIF('6 Obecność na treningu'!M93:N93,("=K"))</f>
        <v>0</v>
      </c>
      <c r="T125">
        <f>COUNTIF('6 Obecność na treningu'!O93:P93,("=T"))+COUNTIF('6 Obecność na treningu'!O93:P93,("=C"))+COUNTIF('6 Obecność na treningu'!O93:P93,("=K"))</f>
        <v>0</v>
      </c>
      <c r="V125">
        <f>COUNTIF('6 Obecność na treningu'!Q93:R93,("=T"))+COUNTIF('6 Obecność na treningu'!Q93:R93,("=C"))+COUNTIF('6 Obecność na treningu'!Q93:R93,("=K"))</f>
        <v>0</v>
      </c>
      <c r="X125">
        <f>COUNTIF('6 Obecność na treningu'!S93:T93,("=T"))+COUNTIF('6 Obecność na treningu'!S93:T93,("=C"))+COUNTIF('6 Obecność na treningu'!S93:T93,("=K"))</f>
        <v>0</v>
      </c>
      <c r="Z125">
        <f>COUNTIF('6 Obecność na treningu'!U93:V93,("=T"))+COUNTIF('6 Obecność na treningu'!U93:V93,("=C"))+COUNTIF('6 Obecność na treningu'!U93:V93,("=K"))</f>
        <v>0</v>
      </c>
      <c r="AB125">
        <f>COUNTIF('6 Obecność na treningu'!W93:X93,("=T"))+COUNTIF('6 Obecność na treningu'!W93:X93,("=C"))+COUNTIF('6 Obecność na treningu'!W93:X93,("=K"))</f>
        <v>0</v>
      </c>
      <c r="AD125">
        <f>COUNTIF('6 Obecność na treningu'!Y93:Z93,("=T"))+COUNTIF('6 Obecność na treningu'!Y93:Z93,("=C"))+COUNTIF('6 Obecność na treningu'!Y93:Z93,("=K"))</f>
        <v>0</v>
      </c>
      <c r="AF125">
        <f>COUNTIF('6 Obecność na treningu'!AA93:AB93,("=T"))+COUNTIF('6 Obecność na treningu'!AA93:AB93,("=C"))+COUNTIF('6 Obecność na treningu'!AA93:AB93,("=K"))</f>
        <v>0</v>
      </c>
      <c r="AH125">
        <f>COUNTIF('6 Obecność na treningu'!AC93:AD93,("=T"))+COUNTIF('6 Obecność na treningu'!AC93:AD93,("=C"))+COUNTIF('6 Obecność na treningu'!AC93:AD93,("=K"))</f>
        <v>0</v>
      </c>
      <c r="AJ125">
        <f>COUNTIF('6 Obecność na treningu'!AE93:AF93,("=T"))+COUNTIF('6 Obecność na treningu'!AE93:AF93,("=C"))+COUNTIF('6 Obecność na treningu'!AE93:AF93,("=K"))</f>
        <v>0</v>
      </c>
      <c r="AL125">
        <f>COUNTIF('6 Obecność na treningu'!AG93:AH93,("=T"))+COUNTIF('6 Obecność na treningu'!AG93:AH93,("=C"))+COUNTIF('6 Obecność na treningu'!AG93:AH93,("=K"))</f>
        <v>0</v>
      </c>
      <c r="AN125">
        <f>COUNTIF('6 Obecność na treningu'!AI93:AJ93,("=T"))+COUNTIF('6 Obecność na treningu'!AI93:AJ93,("=C"))+COUNTIF('6 Obecność na treningu'!AI93:AJ93,("=K"))</f>
        <v>0</v>
      </c>
      <c r="AP125">
        <f>COUNTIF('6 Obecność na treningu'!AK93:AL93,("=T"))+COUNTIF('6 Obecność na treningu'!AK93:AL93,("=C"))+COUNTIF('6 Obecność na treningu'!AK93:AL93,("=K"))</f>
        <v>0</v>
      </c>
      <c r="AR125">
        <f>COUNTIF('6 Obecność na treningu'!AM93:AN93,("=T"))+COUNTIF('6 Obecność na treningu'!AM93:AN93,("=C"))+COUNTIF('6 Obecność na treningu'!AM93:AN93,("=K"))</f>
        <v>0</v>
      </c>
      <c r="AT125">
        <f>COUNTIF('6 Obecność na treningu'!AO93:AP93,("=T"))+COUNTIF('6 Obecność na treningu'!AO93:AP93,("=C"))+COUNTIF('6 Obecność na treningu'!AO93:AP93,("=K"))</f>
        <v>0</v>
      </c>
      <c r="AV125">
        <f>COUNTIF('6 Obecność na treningu'!AQ93:AR93,("=T"))+COUNTIF('6 Obecność na treningu'!AQ93:AR93,("=C"))+COUNTIF('6 Obecność na treningu'!AQ93:AR93,("=K"))</f>
        <v>0</v>
      </c>
      <c r="AX125">
        <f>COUNTIF('6 Obecność na treningu'!AS93:AT93,("=T"))+COUNTIF('6 Obecność na treningu'!AS93:AT93,("=C"))+COUNTIF('6 Obecność na treningu'!AS93:AT93,("=K"))</f>
        <v>0</v>
      </c>
      <c r="AZ125">
        <f>COUNTIF('6 Obecność na treningu'!AU93:AV93,("=T"))+COUNTIF('6 Obecność na treningu'!AU93:AV93,("=C"))+COUNTIF('6 Obecność na treningu'!AU93:AV93,("=K"))</f>
        <v>0</v>
      </c>
      <c r="BB125">
        <f>COUNTIF('6 Obecność na treningu'!AW93:AX93,("=T"))+COUNTIF('6 Obecność na treningu'!AW93:AX93,("=C"))+COUNTIF('6 Obecność na treningu'!AW93:AX93,("=K"))</f>
        <v>0</v>
      </c>
      <c r="BD125">
        <f>COUNTIF('6 Obecność na treningu'!AY93:AZ93,("=T"))+COUNTIF('6 Obecność na treningu'!AY93:AZ93,("=C"))+COUNTIF('6 Obecność na treningu'!AY93:AZ93,("=K"))</f>
        <v>0</v>
      </c>
      <c r="BF125">
        <f t="shared" si="49"/>
        <v>0</v>
      </c>
      <c r="BH125">
        <f t="shared" si="50"/>
        <v>0</v>
      </c>
      <c r="BJ125">
        <f t="shared" si="51"/>
        <v>0</v>
      </c>
      <c r="BL125">
        <f t="shared" si="52"/>
        <v>0</v>
      </c>
      <c r="BN125">
        <f t="shared" si="53"/>
        <v>0</v>
      </c>
      <c r="BP125">
        <f t="shared" si="54"/>
        <v>0</v>
      </c>
      <c r="BR125">
        <f t="shared" si="55"/>
        <v>0</v>
      </c>
      <c r="BT125">
        <f t="shared" si="56"/>
        <v>0</v>
      </c>
      <c r="BV125">
        <f t="shared" si="57"/>
        <v>0</v>
      </c>
      <c r="BX125">
        <f t="shared" si="58"/>
        <v>0</v>
      </c>
      <c r="BZ125">
        <f t="shared" si="59"/>
        <v>0</v>
      </c>
      <c r="CB125">
        <f t="shared" si="60"/>
        <v>0</v>
      </c>
      <c r="CD125">
        <f t="shared" si="61"/>
        <v>0</v>
      </c>
      <c r="CF125">
        <f t="shared" si="62"/>
        <v>0</v>
      </c>
      <c r="CH125">
        <f t="shared" si="63"/>
        <v>0</v>
      </c>
      <c r="CJ125">
        <f t="shared" si="64"/>
        <v>0</v>
      </c>
      <c r="CL125">
        <f t="shared" si="65"/>
        <v>0</v>
      </c>
      <c r="CN125">
        <f t="shared" si="66"/>
        <v>0</v>
      </c>
      <c r="CP125">
        <f t="shared" si="67"/>
        <v>0</v>
      </c>
      <c r="CR125">
        <f t="shared" si="68"/>
        <v>0</v>
      </c>
      <c r="CT125">
        <f t="shared" si="69"/>
        <v>0</v>
      </c>
      <c r="CV125">
        <f t="shared" si="70"/>
        <v>0</v>
      </c>
      <c r="CX125">
        <f t="shared" si="71"/>
        <v>0</v>
      </c>
    </row>
    <row r="126" spans="2:102" ht="24.9" customHeight="1">
      <c r="B126" s="102" t="s">
        <v>230</v>
      </c>
      <c r="C126" s="103" t="str">
        <f>IF(ISBLANK('2 Spis zawodników - planowanych'!C105),"",'2 Spis zawodników - planowanych'!C105)</f>
        <v/>
      </c>
      <c r="D126" s="103" t="str">
        <f>IF('6 Obecność na treningu'!B94="","",'6 Obecność na treningu'!B94)</f>
        <v/>
      </c>
      <c r="E126" s="103" t="str">
        <f>IF('6 Obecność na treningu'!C94="","",'6 Obecność na treningu'!C94)</f>
        <v/>
      </c>
      <c r="F126" s="104" t="str">
        <f>IF('6 Obecność na treningu'!D94="","",'6 Obecność na treningu'!D94)</f>
        <v/>
      </c>
      <c r="G126" s="201" t="str">
        <f t="shared" si="48"/>
        <v/>
      </c>
      <c r="H126" s="646" t="s">
        <v>171</v>
      </c>
      <c r="I126" s="648"/>
      <c r="L126">
        <f>COUNTIF('6 Obecność na treningu'!G94:H94,("=T"))+COUNTIF('6 Obecność na treningu'!G94:H94,("=C"))+COUNTIF('6 Obecność na treningu'!G94:H94,("=K"))</f>
        <v>0</v>
      </c>
      <c r="N126">
        <f>COUNTIF('6 Obecność na treningu'!I94:J94,("=T"))+COUNTIF('6 Obecność na treningu'!I94:J94,("=C"))+COUNTIF('6 Obecność na treningu'!I94:J94,("=K"))</f>
        <v>0</v>
      </c>
      <c r="P126">
        <f>COUNTIF('6 Obecność na treningu'!K94:L94,("=T"))+COUNTIF('6 Obecność na treningu'!K94:L94,("=C"))+COUNTIF('6 Obecność na treningu'!K94:L94,("=K"))</f>
        <v>0</v>
      </c>
      <c r="R126">
        <f>COUNTIF('6 Obecność na treningu'!M94:N94,("=T"))+COUNTIF('6 Obecność na treningu'!M94:N94,("=C"))+COUNTIF('6 Obecność na treningu'!M94:N94,("=K"))</f>
        <v>0</v>
      </c>
      <c r="T126">
        <f>COUNTIF('6 Obecność na treningu'!O94:P94,("=T"))+COUNTIF('6 Obecność na treningu'!O94:P94,("=C"))+COUNTIF('6 Obecność na treningu'!O94:P94,("=K"))</f>
        <v>0</v>
      </c>
      <c r="V126">
        <f>COUNTIF('6 Obecność na treningu'!Q94:R94,("=T"))+COUNTIF('6 Obecność na treningu'!Q94:R94,("=C"))+COUNTIF('6 Obecność na treningu'!Q94:R94,("=K"))</f>
        <v>0</v>
      </c>
      <c r="X126">
        <f>COUNTIF('6 Obecność na treningu'!S94:T94,("=T"))+COUNTIF('6 Obecność na treningu'!S94:T94,("=C"))+COUNTIF('6 Obecność na treningu'!S94:T94,("=K"))</f>
        <v>0</v>
      </c>
      <c r="Z126">
        <f>COUNTIF('6 Obecność na treningu'!U94:V94,("=T"))+COUNTIF('6 Obecność na treningu'!U94:V94,("=C"))+COUNTIF('6 Obecność na treningu'!U94:V94,("=K"))</f>
        <v>0</v>
      </c>
      <c r="AB126">
        <f>COUNTIF('6 Obecność na treningu'!W94:X94,("=T"))+COUNTIF('6 Obecność na treningu'!W94:X94,("=C"))+COUNTIF('6 Obecność na treningu'!W94:X94,("=K"))</f>
        <v>0</v>
      </c>
      <c r="AD126">
        <f>COUNTIF('6 Obecność na treningu'!Y94:Z94,("=T"))+COUNTIF('6 Obecność na treningu'!Y94:Z94,("=C"))+COUNTIF('6 Obecność na treningu'!Y94:Z94,("=K"))</f>
        <v>0</v>
      </c>
      <c r="AF126">
        <f>COUNTIF('6 Obecność na treningu'!AA94:AB94,("=T"))+COUNTIF('6 Obecność na treningu'!AA94:AB94,("=C"))+COUNTIF('6 Obecność na treningu'!AA94:AB94,("=K"))</f>
        <v>0</v>
      </c>
      <c r="AH126">
        <f>COUNTIF('6 Obecność na treningu'!AC94:AD94,("=T"))+COUNTIF('6 Obecność na treningu'!AC94:AD94,("=C"))+COUNTIF('6 Obecność na treningu'!AC94:AD94,("=K"))</f>
        <v>0</v>
      </c>
      <c r="AJ126">
        <f>COUNTIF('6 Obecność na treningu'!AE94:AF94,("=T"))+COUNTIF('6 Obecność na treningu'!AE94:AF94,("=C"))+COUNTIF('6 Obecność na treningu'!AE94:AF94,("=K"))</f>
        <v>0</v>
      </c>
      <c r="AL126">
        <f>COUNTIF('6 Obecność na treningu'!AG94:AH94,("=T"))+COUNTIF('6 Obecność na treningu'!AG94:AH94,("=C"))+COUNTIF('6 Obecność na treningu'!AG94:AH94,("=K"))</f>
        <v>0</v>
      </c>
      <c r="AN126">
        <f>COUNTIF('6 Obecność na treningu'!AI94:AJ94,("=T"))+COUNTIF('6 Obecność na treningu'!AI94:AJ94,("=C"))+COUNTIF('6 Obecność na treningu'!AI94:AJ94,("=K"))</f>
        <v>0</v>
      </c>
      <c r="AP126">
        <f>COUNTIF('6 Obecność na treningu'!AK94:AL94,("=T"))+COUNTIF('6 Obecność na treningu'!AK94:AL94,("=C"))+COUNTIF('6 Obecność na treningu'!AK94:AL94,("=K"))</f>
        <v>0</v>
      </c>
      <c r="AR126">
        <f>COUNTIF('6 Obecność na treningu'!AM94:AN94,("=T"))+COUNTIF('6 Obecność na treningu'!AM94:AN94,("=C"))+COUNTIF('6 Obecność na treningu'!AM94:AN94,("=K"))</f>
        <v>0</v>
      </c>
      <c r="AT126">
        <f>COUNTIF('6 Obecność na treningu'!AO94:AP94,("=T"))+COUNTIF('6 Obecność na treningu'!AO94:AP94,("=C"))+COUNTIF('6 Obecność na treningu'!AO94:AP94,("=K"))</f>
        <v>0</v>
      </c>
      <c r="AV126">
        <f>COUNTIF('6 Obecność na treningu'!AQ94:AR94,("=T"))+COUNTIF('6 Obecność na treningu'!AQ94:AR94,("=C"))+COUNTIF('6 Obecność na treningu'!AQ94:AR94,("=K"))</f>
        <v>0</v>
      </c>
      <c r="AX126">
        <f>COUNTIF('6 Obecność na treningu'!AS94:AT94,("=T"))+COUNTIF('6 Obecność na treningu'!AS94:AT94,("=C"))+COUNTIF('6 Obecność na treningu'!AS94:AT94,("=K"))</f>
        <v>0</v>
      </c>
      <c r="AZ126">
        <f>COUNTIF('6 Obecność na treningu'!AU94:AV94,("=T"))+COUNTIF('6 Obecność na treningu'!AU94:AV94,("=C"))+COUNTIF('6 Obecność na treningu'!AU94:AV94,("=K"))</f>
        <v>0</v>
      </c>
      <c r="BB126">
        <f>COUNTIF('6 Obecność na treningu'!AW94:AX94,("=T"))+COUNTIF('6 Obecność na treningu'!AW94:AX94,("=C"))+COUNTIF('6 Obecność na treningu'!AW94:AX94,("=K"))</f>
        <v>0</v>
      </c>
      <c r="BD126">
        <f>COUNTIF('6 Obecność na treningu'!AY94:AZ94,("=T"))+COUNTIF('6 Obecność na treningu'!AY94:AZ94,("=C"))+COUNTIF('6 Obecność na treningu'!AY94:AZ94,("=K"))</f>
        <v>0</v>
      </c>
      <c r="BF126">
        <f t="shared" si="49"/>
        <v>0</v>
      </c>
      <c r="BH126">
        <f t="shared" si="50"/>
        <v>0</v>
      </c>
      <c r="BJ126">
        <f t="shared" si="51"/>
        <v>0</v>
      </c>
      <c r="BL126">
        <f t="shared" si="52"/>
        <v>0</v>
      </c>
      <c r="BN126">
        <f t="shared" si="53"/>
        <v>0</v>
      </c>
      <c r="BP126">
        <f t="shared" si="54"/>
        <v>0</v>
      </c>
      <c r="BR126">
        <f t="shared" si="55"/>
        <v>0</v>
      </c>
      <c r="BT126">
        <f t="shared" si="56"/>
        <v>0</v>
      </c>
      <c r="BV126">
        <f t="shared" si="57"/>
        <v>0</v>
      </c>
      <c r="BX126">
        <f t="shared" si="58"/>
        <v>0</v>
      </c>
      <c r="BZ126">
        <f t="shared" si="59"/>
        <v>0</v>
      </c>
      <c r="CB126">
        <f t="shared" si="60"/>
        <v>0</v>
      </c>
      <c r="CD126">
        <f t="shared" si="61"/>
        <v>0</v>
      </c>
      <c r="CF126">
        <f t="shared" si="62"/>
        <v>0</v>
      </c>
      <c r="CH126">
        <f t="shared" si="63"/>
        <v>0</v>
      </c>
      <c r="CJ126">
        <f t="shared" si="64"/>
        <v>0</v>
      </c>
      <c r="CL126">
        <f t="shared" si="65"/>
        <v>0</v>
      </c>
      <c r="CN126">
        <f t="shared" si="66"/>
        <v>0</v>
      </c>
      <c r="CP126">
        <f t="shared" si="67"/>
        <v>0</v>
      </c>
      <c r="CR126">
        <f t="shared" si="68"/>
        <v>0</v>
      </c>
      <c r="CT126">
        <f t="shared" si="69"/>
        <v>0</v>
      </c>
      <c r="CV126">
        <f t="shared" si="70"/>
        <v>0</v>
      </c>
      <c r="CX126">
        <f t="shared" si="71"/>
        <v>0</v>
      </c>
    </row>
    <row r="127" spans="2:102" ht="24.9" customHeight="1">
      <c r="B127" s="102" t="s">
        <v>231</v>
      </c>
      <c r="C127" s="103" t="str">
        <f>IF(ISBLANK('2 Spis zawodników - planowanych'!C106),"",'2 Spis zawodników - planowanych'!C106)</f>
        <v/>
      </c>
      <c r="D127" s="103" t="str">
        <f>IF('6 Obecność na treningu'!B95="","",'6 Obecność na treningu'!B95)</f>
        <v/>
      </c>
      <c r="E127" s="103" t="str">
        <f>IF('6 Obecność na treningu'!C95="","",'6 Obecność na treningu'!C95)</f>
        <v/>
      </c>
      <c r="F127" s="104" t="str">
        <f>IF('6 Obecność na treningu'!D95="","",'6 Obecność na treningu'!D95)</f>
        <v/>
      </c>
      <c r="G127" s="201" t="str">
        <f t="shared" si="48"/>
        <v/>
      </c>
      <c r="H127" s="646" t="s">
        <v>171</v>
      </c>
      <c r="I127" s="648"/>
      <c r="L127">
        <f>COUNTIF('6 Obecność na treningu'!G95:H95,("=T"))+COUNTIF('6 Obecność na treningu'!G95:H95,("=C"))+COUNTIF('6 Obecność na treningu'!G95:H95,("=K"))</f>
        <v>0</v>
      </c>
      <c r="N127">
        <f>COUNTIF('6 Obecność na treningu'!I95:J95,("=T"))+COUNTIF('6 Obecność na treningu'!I95:J95,("=C"))+COUNTIF('6 Obecność na treningu'!I95:J95,("=K"))</f>
        <v>0</v>
      </c>
      <c r="P127">
        <f>COUNTIF('6 Obecność na treningu'!K95:L95,("=T"))+COUNTIF('6 Obecność na treningu'!K95:L95,("=C"))+COUNTIF('6 Obecność na treningu'!K95:L95,("=K"))</f>
        <v>0</v>
      </c>
      <c r="R127">
        <f>COUNTIF('6 Obecność na treningu'!M95:N95,("=T"))+COUNTIF('6 Obecność na treningu'!M95:N95,("=C"))+COUNTIF('6 Obecność na treningu'!M95:N95,("=K"))</f>
        <v>0</v>
      </c>
      <c r="T127">
        <f>COUNTIF('6 Obecność na treningu'!O95:P95,("=T"))+COUNTIF('6 Obecność na treningu'!O95:P95,("=C"))+COUNTIF('6 Obecność na treningu'!O95:P95,("=K"))</f>
        <v>0</v>
      </c>
      <c r="V127">
        <f>COUNTIF('6 Obecność na treningu'!Q95:R95,("=T"))+COUNTIF('6 Obecność na treningu'!Q95:R95,("=C"))+COUNTIF('6 Obecność na treningu'!Q95:R95,("=K"))</f>
        <v>0</v>
      </c>
      <c r="X127">
        <f>COUNTIF('6 Obecność na treningu'!S95:T95,("=T"))+COUNTIF('6 Obecność na treningu'!S95:T95,("=C"))+COUNTIF('6 Obecność na treningu'!S95:T95,("=K"))</f>
        <v>0</v>
      </c>
      <c r="Z127">
        <f>COUNTIF('6 Obecność na treningu'!U95:V95,("=T"))+COUNTIF('6 Obecność na treningu'!U95:V95,("=C"))+COUNTIF('6 Obecność na treningu'!U95:V95,("=K"))</f>
        <v>0</v>
      </c>
      <c r="AB127">
        <f>COUNTIF('6 Obecność na treningu'!W95:X95,("=T"))+COUNTIF('6 Obecność na treningu'!W95:X95,("=C"))+COUNTIF('6 Obecność na treningu'!W95:X95,("=K"))</f>
        <v>0</v>
      </c>
      <c r="AD127">
        <f>COUNTIF('6 Obecność na treningu'!Y95:Z95,("=T"))+COUNTIF('6 Obecność na treningu'!Y95:Z95,("=C"))+COUNTIF('6 Obecność na treningu'!Y95:Z95,("=K"))</f>
        <v>0</v>
      </c>
      <c r="AF127">
        <f>COUNTIF('6 Obecność na treningu'!AA95:AB95,("=T"))+COUNTIF('6 Obecność na treningu'!AA95:AB95,("=C"))+COUNTIF('6 Obecność na treningu'!AA95:AB95,("=K"))</f>
        <v>0</v>
      </c>
      <c r="AH127">
        <f>COUNTIF('6 Obecność na treningu'!AC95:AD95,("=T"))+COUNTIF('6 Obecność na treningu'!AC95:AD95,("=C"))+COUNTIF('6 Obecność na treningu'!AC95:AD95,("=K"))</f>
        <v>0</v>
      </c>
      <c r="AJ127">
        <f>COUNTIF('6 Obecność na treningu'!AE95:AF95,("=T"))+COUNTIF('6 Obecność na treningu'!AE95:AF95,("=C"))+COUNTIF('6 Obecność na treningu'!AE95:AF95,("=K"))</f>
        <v>0</v>
      </c>
      <c r="AL127">
        <f>COUNTIF('6 Obecność na treningu'!AG95:AH95,("=T"))+COUNTIF('6 Obecność na treningu'!AG95:AH95,("=C"))+COUNTIF('6 Obecność na treningu'!AG95:AH95,("=K"))</f>
        <v>0</v>
      </c>
      <c r="AN127">
        <f>COUNTIF('6 Obecność na treningu'!AI95:AJ95,("=T"))+COUNTIF('6 Obecność na treningu'!AI95:AJ95,("=C"))+COUNTIF('6 Obecność na treningu'!AI95:AJ95,("=K"))</f>
        <v>0</v>
      </c>
      <c r="AP127">
        <f>COUNTIF('6 Obecność na treningu'!AK95:AL95,("=T"))+COUNTIF('6 Obecność na treningu'!AK95:AL95,("=C"))+COUNTIF('6 Obecność na treningu'!AK95:AL95,("=K"))</f>
        <v>0</v>
      </c>
      <c r="AR127">
        <f>COUNTIF('6 Obecność na treningu'!AM95:AN95,("=T"))+COUNTIF('6 Obecność na treningu'!AM95:AN95,("=C"))+COUNTIF('6 Obecność na treningu'!AM95:AN95,("=K"))</f>
        <v>0</v>
      </c>
      <c r="AT127">
        <f>COUNTIF('6 Obecność na treningu'!AO95:AP95,("=T"))+COUNTIF('6 Obecność na treningu'!AO95:AP95,("=C"))+COUNTIF('6 Obecność na treningu'!AO95:AP95,("=K"))</f>
        <v>0</v>
      </c>
      <c r="AV127">
        <f>COUNTIF('6 Obecność na treningu'!AQ95:AR95,("=T"))+COUNTIF('6 Obecność na treningu'!AQ95:AR95,("=C"))+COUNTIF('6 Obecność na treningu'!AQ95:AR95,("=K"))</f>
        <v>0</v>
      </c>
      <c r="AX127">
        <f>COUNTIF('6 Obecność na treningu'!AS95:AT95,("=T"))+COUNTIF('6 Obecność na treningu'!AS95:AT95,("=C"))+COUNTIF('6 Obecność na treningu'!AS95:AT95,("=K"))</f>
        <v>0</v>
      </c>
      <c r="AZ127">
        <f>COUNTIF('6 Obecność na treningu'!AU95:AV95,("=T"))+COUNTIF('6 Obecność na treningu'!AU95:AV95,("=C"))+COUNTIF('6 Obecność na treningu'!AU95:AV95,("=K"))</f>
        <v>0</v>
      </c>
      <c r="BB127">
        <f>COUNTIF('6 Obecność na treningu'!AW95:AX95,("=T"))+COUNTIF('6 Obecność na treningu'!AW95:AX95,("=C"))+COUNTIF('6 Obecność na treningu'!AW95:AX95,("=K"))</f>
        <v>0</v>
      </c>
      <c r="BD127">
        <f>COUNTIF('6 Obecność na treningu'!AY95:AZ95,("=T"))+COUNTIF('6 Obecność na treningu'!AY95:AZ95,("=C"))+COUNTIF('6 Obecność na treningu'!AY95:AZ95,("=K"))</f>
        <v>0</v>
      </c>
      <c r="BF127">
        <f t="shared" si="49"/>
        <v>0</v>
      </c>
      <c r="BH127">
        <f t="shared" si="50"/>
        <v>0</v>
      </c>
      <c r="BJ127">
        <f t="shared" si="51"/>
        <v>0</v>
      </c>
      <c r="BL127">
        <f t="shared" si="52"/>
        <v>0</v>
      </c>
      <c r="BN127">
        <f t="shared" si="53"/>
        <v>0</v>
      </c>
      <c r="BP127">
        <f t="shared" si="54"/>
        <v>0</v>
      </c>
      <c r="BR127">
        <f t="shared" si="55"/>
        <v>0</v>
      </c>
      <c r="BT127">
        <f t="shared" si="56"/>
        <v>0</v>
      </c>
      <c r="BV127">
        <f t="shared" si="57"/>
        <v>0</v>
      </c>
      <c r="BX127">
        <f t="shared" si="58"/>
        <v>0</v>
      </c>
      <c r="BZ127">
        <f t="shared" si="59"/>
        <v>0</v>
      </c>
      <c r="CB127">
        <f t="shared" si="60"/>
        <v>0</v>
      </c>
      <c r="CD127">
        <f t="shared" si="61"/>
        <v>0</v>
      </c>
      <c r="CF127">
        <f t="shared" si="62"/>
        <v>0</v>
      </c>
      <c r="CH127">
        <f t="shared" si="63"/>
        <v>0</v>
      </c>
      <c r="CJ127">
        <f t="shared" si="64"/>
        <v>0</v>
      </c>
      <c r="CL127">
        <f t="shared" si="65"/>
        <v>0</v>
      </c>
      <c r="CN127">
        <f t="shared" si="66"/>
        <v>0</v>
      </c>
      <c r="CP127">
        <f t="shared" si="67"/>
        <v>0</v>
      </c>
      <c r="CR127">
        <f t="shared" si="68"/>
        <v>0</v>
      </c>
      <c r="CT127">
        <f t="shared" si="69"/>
        <v>0</v>
      </c>
      <c r="CV127">
        <f t="shared" si="70"/>
        <v>0</v>
      </c>
      <c r="CX127">
        <f t="shared" si="71"/>
        <v>0</v>
      </c>
    </row>
    <row r="128" spans="2:102" ht="24.9" customHeight="1">
      <c r="B128" s="102" t="s">
        <v>232</v>
      </c>
      <c r="C128" s="103" t="str">
        <f>IF(ISBLANK('2 Spis zawodników - planowanych'!C107),"",'2 Spis zawodników - planowanych'!C107)</f>
        <v/>
      </c>
      <c r="D128" s="103" t="str">
        <f>IF('6 Obecność na treningu'!B96="","",'6 Obecność na treningu'!B96)</f>
        <v/>
      </c>
      <c r="E128" s="103" t="str">
        <f>IF('6 Obecność na treningu'!C96="","",'6 Obecność na treningu'!C96)</f>
        <v/>
      </c>
      <c r="F128" s="104" t="str">
        <f>IF('6 Obecność na treningu'!D96="","",'6 Obecność na treningu'!D96)</f>
        <v/>
      </c>
      <c r="G128" s="201" t="str">
        <f t="shared" si="48"/>
        <v/>
      </c>
      <c r="H128" s="646" t="s">
        <v>171</v>
      </c>
      <c r="I128" s="648"/>
      <c r="L128">
        <f>COUNTIF('6 Obecność na treningu'!G96:H96,("=T"))+COUNTIF('6 Obecność na treningu'!G96:H96,("=C"))+COUNTIF('6 Obecność na treningu'!G96:H96,("=K"))</f>
        <v>0</v>
      </c>
      <c r="N128">
        <f>COUNTIF('6 Obecność na treningu'!I96:J96,("=T"))+COUNTIF('6 Obecność na treningu'!I96:J96,("=C"))+COUNTIF('6 Obecność na treningu'!I96:J96,("=K"))</f>
        <v>0</v>
      </c>
      <c r="P128">
        <f>COUNTIF('6 Obecność na treningu'!K96:L96,("=T"))+COUNTIF('6 Obecność na treningu'!K96:L96,("=C"))+COUNTIF('6 Obecność na treningu'!K96:L96,("=K"))</f>
        <v>0</v>
      </c>
      <c r="R128">
        <f>COUNTIF('6 Obecność na treningu'!M96:N96,("=T"))+COUNTIF('6 Obecność na treningu'!M96:N96,("=C"))+COUNTIF('6 Obecność na treningu'!M96:N96,("=K"))</f>
        <v>0</v>
      </c>
      <c r="T128">
        <f>COUNTIF('6 Obecność na treningu'!O96:P96,("=T"))+COUNTIF('6 Obecność na treningu'!O96:P96,("=C"))+COUNTIF('6 Obecność na treningu'!O96:P96,("=K"))</f>
        <v>0</v>
      </c>
      <c r="V128">
        <f>COUNTIF('6 Obecność na treningu'!Q96:R96,("=T"))+COUNTIF('6 Obecność na treningu'!Q96:R96,("=C"))+COUNTIF('6 Obecność na treningu'!Q96:R96,("=K"))</f>
        <v>0</v>
      </c>
      <c r="X128">
        <f>COUNTIF('6 Obecność na treningu'!S96:T96,("=T"))+COUNTIF('6 Obecność na treningu'!S96:T96,("=C"))+COUNTIF('6 Obecność na treningu'!S96:T96,("=K"))</f>
        <v>0</v>
      </c>
      <c r="Z128">
        <f>COUNTIF('6 Obecność na treningu'!U96:V96,("=T"))+COUNTIF('6 Obecność na treningu'!U96:V96,("=C"))+COUNTIF('6 Obecność na treningu'!U96:V96,("=K"))</f>
        <v>0</v>
      </c>
      <c r="AB128">
        <f>COUNTIF('6 Obecność na treningu'!W96:X96,("=T"))+COUNTIF('6 Obecność na treningu'!W96:X96,("=C"))+COUNTIF('6 Obecność na treningu'!W96:X96,("=K"))</f>
        <v>0</v>
      </c>
      <c r="AD128">
        <f>COUNTIF('6 Obecność na treningu'!Y96:Z96,("=T"))+COUNTIF('6 Obecność na treningu'!Y96:Z96,("=C"))+COUNTIF('6 Obecność na treningu'!Y96:Z96,("=K"))</f>
        <v>0</v>
      </c>
      <c r="AF128">
        <f>COUNTIF('6 Obecność na treningu'!AA96:AB96,("=T"))+COUNTIF('6 Obecność na treningu'!AA96:AB96,("=C"))+COUNTIF('6 Obecność na treningu'!AA96:AB96,("=K"))</f>
        <v>0</v>
      </c>
      <c r="AH128">
        <f>COUNTIF('6 Obecność na treningu'!AC96:AD96,("=T"))+COUNTIF('6 Obecność na treningu'!AC96:AD96,("=C"))+COUNTIF('6 Obecność na treningu'!AC96:AD96,("=K"))</f>
        <v>0</v>
      </c>
      <c r="AJ128">
        <f>COUNTIF('6 Obecność na treningu'!AE96:AF96,("=T"))+COUNTIF('6 Obecność na treningu'!AE96:AF96,("=C"))+COUNTIF('6 Obecność na treningu'!AE96:AF96,("=K"))</f>
        <v>0</v>
      </c>
      <c r="AL128">
        <f>COUNTIF('6 Obecność na treningu'!AG96:AH96,("=T"))+COUNTIF('6 Obecność na treningu'!AG96:AH96,("=C"))+COUNTIF('6 Obecność na treningu'!AG96:AH96,("=K"))</f>
        <v>0</v>
      </c>
      <c r="AN128">
        <f>COUNTIF('6 Obecność na treningu'!AI96:AJ96,("=T"))+COUNTIF('6 Obecność na treningu'!AI96:AJ96,("=C"))+COUNTIF('6 Obecność na treningu'!AI96:AJ96,("=K"))</f>
        <v>0</v>
      </c>
      <c r="AP128">
        <f>COUNTIF('6 Obecność na treningu'!AK96:AL96,("=T"))+COUNTIF('6 Obecność na treningu'!AK96:AL96,("=C"))+COUNTIF('6 Obecność na treningu'!AK96:AL96,("=K"))</f>
        <v>0</v>
      </c>
      <c r="AR128">
        <f>COUNTIF('6 Obecność na treningu'!AM96:AN96,("=T"))+COUNTIF('6 Obecność na treningu'!AM96:AN96,("=C"))+COUNTIF('6 Obecność na treningu'!AM96:AN96,("=K"))</f>
        <v>0</v>
      </c>
      <c r="AT128">
        <f>COUNTIF('6 Obecność na treningu'!AO96:AP96,("=T"))+COUNTIF('6 Obecność na treningu'!AO96:AP96,("=C"))+COUNTIF('6 Obecność na treningu'!AO96:AP96,("=K"))</f>
        <v>0</v>
      </c>
      <c r="AV128">
        <f>COUNTIF('6 Obecność na treningu'!AQ96:AR96,("=T"))+COUNTIF('6 Obecność na treningu'!AQ96:AR96,("=C"))+COUNTIF('6 Obecność na treningu'!AQ96:AR96,("=K"))</f>
        <v>0</v>
      </c>
      <c r="AX128">
        <f>COUNTIF('6 Obecność na treningu'!AS96:AT96,("=T"))+COUNTIF('6 Obecność na treningu'!AS96:AT96,("=C"))+COUNTIF('6 Obecność na treningu'!AS96:AT96,("=K"))</f>
        <v>0</v>
      </c>
      <c r="AZ128">
        <f>COUNTIF('6 Obecność na treningu'!AU96:AV96,("=T"))+COUNTIF('6 Obecność na treningu'!AU96:AV96,("=C"))+COUNTIF('6 Obecność na treningu'!AU96:AV96,("=K"))</f>
        <v>0</v>
      </c>
      <c r="BB128">
        <f>COUNTIF('6 Obecność na treningu'!AW96:AX96,("=T"))+COUNTIF('6 Obecność na treningu'!AW96:AX96,("=C"))+COUNTIF('6 Obecność na treningu'!AW96:AX96,("=K"))</f>
        <v>0</v>
      </c>
      <c r="BD128">
        <f>COUNTIF('6 Obecność na treningu'!AY96:AZ96,("=T"))+COUNTIF('6 Obecność na treningu'!AY96:AZ96,("=C"))+COUNTIF('6 Obecność na treningu'!AY96:AZ96,("=K"))</f>
        <v>0</v>
      </c>
      <c r="BF128">
        <f t="shared" si="49"/>
        <v>0</v>
      </c>
      <c r="BH128">
        <f t="shared" si="50"/>
        <v>0</v>
      </c>
      <c r="BJ128">
        <f t="shared" si="51"/>
        <v>0</v>
      </c>
      <c r="BL128">
        <f t="shared" si="52"/>
        <v>0</v>
      </c>
      <c r="BN128">
        <f t="shared" si="53"/>
        <v>0</v>
      </c>
      <c r="BP128">
        <f t="shared" si="54"/>
        <v>0</v>
      </c>
      <c r="BR128">
        <f t="shared" si="55"/>
        <v>0</v>
      </c>
      <c r="BT128">
        <f t="shared" si="56"/>
        <v>0</v>
      </c>
      <c r="BV128">
        <f t="shared" si="57"/>
        <v>0</v>
      </c>
      <c r="BX128">
        <f t="shared" si="58"/>
        <v>0</v>
      </c>
      <c r="BZ128">
        <f t="shared" si="59"/>
        <v>0</v>
      </c>
      <c r="CB128">
        <f t="shared" si="60"/>
        <v>0</v>
      </c>
      <c r="CD128">
        <f t="shared" si="61"/>
        <v>0</v>
      </c>
      <c r="CF128">
        <f t="shared" si="62"/>
        <v>0</v>
      </c>
      <c r="CH128">
        <f t="shared" si="63"/>
        <v>0</v>
      </c>
      <c r="CJ128">
        <f t="shared" si="64"/>
        <v>0</v>
      </c>
      <c r="CL128">
        <f t="shared" si="65"/>
        <v>0</v>
      </c>
      <c r="CN128">
        <f t="shared" si="66"/>
        <v>0</v>
      </c>
      <c r="CP128">
        <f t="shared" si="67"/>
        <v>0</v>
      </c>
      <c r="CR128">
        <f t="shared" si="68"/>
        <v>0</v>
      </c>
      <c r="CT128">
        <f t="shared" si="69"/>
        <v>0</v>
      </c>
      <c r="CV128">
        <f t="shared" si="70"/>
        <v>0</v>
      </c>
      <c r="CX128">
        <f t="shared" si="71"/>
        <v>0</v>
      </c>
    </row>
    <row r="129" spans="2:102" ht="24.9" customHeight="1">
      <c r="B129" s="102" t="s">
        <v>233</v>
      </c>
      <c r="C129" s="103" t="str">
        <f>IF(ISBLANK('2 Spis zawodników - planowanych'!C108),"",'2 Spis zawodników - planowanych'!C108)</f>
        <v/>
      </c>
      <c r="D129" s="103" t="str">
        <f>IF('6 Obecność na treningu'!B97="","",'6 Obecność na treningu'!B97)</f>
        <v/>
      </c>
      <c r="E129" s="103" t="str">
        <f>IF('6 Obecność na treningu'!C97="","",'6 Obecność na treningu'!C97)</f>
        <v/>
      </c>
      <c r="F129" s="104" t="str">
        <f>IF('6 Obecność na treningu'!D97="","",'6 Obecność na treningu'!D97)</f>
        <v/>
      </c>
      <c r="G129" s="201" t="str">
        <f t="shared" si="48"/>
        <v/>
      </c>
      <c r="H129" s="646" t="s">
        <v>171</v>
      </c>
      <c r="I129" s="648"/>
      <c r="L129">
        <f>COUNTIF('6 Obecność na treningu'!G97:H97,("=T"))+COUNTIF('6 Obecność na treningu'!G97:H97,("=C"))+COUNTIF('6 Obecność na treningu'!G97:H97,("=K"))</f>
        <v>0</v>
      </c>
      <c r="N129">
        <f>COUNTIF('6 Obecność na treningu'!I97:J97,("=T"))+COUNTIF('6 Obecność na treningu'!I97:J97,("=C"))+COUNTIF('6 Obecność na treningu'!I97:J97,("=K"))</f>
        <v>0</v>
      </c>
      <c r="P129">
        <f>COUNTIF('6 Obecność na treningu'!K97:L97,("=T"))+COUNTIF('6 Obecność na treningu'!K97:L97,("=C"))+COUNTIF('6 Obecność na treningu'!K97:L97,("=K"))</f>
        <v>0</v>
      </c>
      <c r="R129">
        <f>COUNTIF('6 Obecność na treningu'!M97:N97,("=T"))+COUNTIF('6 Obecność na treningu'!M97:N97,("=C"))+COUNTIF('6 Obecność na treningu'!M97:N97,("=K"))</f>
        <v>0</v>
      </c>
      <c r="T129">
        <f>COUNTIF('6 Obecność na treningu'!O97:P97,("=T"))+COUNTIF('6 Obecność na treningu'!O97:P97,("=C"))+COUNTIF('6 Obecność na treningu'!O97:P97,("=K"))</f>
        <v>0</v>
      </c>
      <c r="V129">
        <f>COUNTIF('6 Obecność na treningu'!Q97:R97,("=T"))+COUNTIF('6 Obecność na treningu'!Q97:R97,("=C"))+COUNTIF('6 Obecność na treningu'!Q97:R97,("=K"))</f>
        <v>0</v>
      </c>
      <c r="X129">
        <f>COUNTIF('6 Obecność na treningu'!S97:T97,("=T"))+COUNTIF('6 Obecność na treningu'!S97:T97,("=C"))+COUNTIF('6 Obecność na treningu'!S97:T97,("=K"))</f>
        <v>0</v>
      </c>
      <c r="Z129">
        <f>COUNTIF('6 Obecność na treningu'!U97:V97,("=T"))+COUNTIF('6 Obecność na treningu'!U97:V97,("=C"))+COUNTIF('6 Obecność na treningu'!U97:V97,("=K"))</f>
        <v>0</v>
      </c>
      <c r="AB129">
        <f>COUNTIF('6 Obecność na treningu'!W97:X97,("=T"))+COUNTIF('6 Obecność na treningu'!W97:X97,("=C"))+COUNTIF('6 Obecność na treningu'!W97:X97,("=K"))</f>
        <v>0</v>
      </c>
      <c r="AD129">
        <f>COUNTIF('6 Obecność na treningu'!Y97:Z97,("=T"))+COUNTIF('6 Obecność na treningu'!Y97:Z97,("=C"))+COUNTIF('6 Obecność na treningu'!Y97:Z97,("=K"))</f>
        <v>0</v>
      </c>
      <c r="AF129">
        <f>COUNTIF('6 Obecność na treningu'!AA97:AB97,("=T"))+COUNTIF('6 Obecność na treningu'!AA97:AB97,("=C"))+COUNTIF('6 Obecność na treningu'!AA97:AB97,("=K"))</f>
        <v>0</v>
      </c>
      <c r="AH129">
        <f>COUNTIF('6 Obecność na treningu'!AC97:AD97,("=T"))+COUNTIF('6 Obecność na treningu'!AC97:AD97,("=C"))+COUNTIF('6 Obecność na treningu'!AC97:AD97,("=K"))</f>
        <v>0</v>
      </c>
      <c r="AJ129">
        <f>COUNTIF('6 Obecność na treningu'!AE97:AF97,("=T"))+COUNTIF('6 Obecność na treningu'!AE97:AF97,("=C"))+COUNTIF('6 Obecność na treningu'!AE97:AF97,("=K"))</f>
        <v>0</v>
      </c>
      <c r="AL129">
        <f>COUNTIF('6 Obecność na treningu'!AG97:AH97,("=T"))+COUNTIF('6 Obecność na treningu'!AG97:AH97,("=C"))+COUNTIF('6 Obecność na treningu'!AG97:AH97,("=K"))</f>
        <v>0</v>
      </c>
      <c r="AN129">
        <f>COUNTIF('6 Obecność na treningu'!AI97:AJ97,("=T"))+COUNTIF('6 Obecność na treningu'!AI97:AJ97,("=C"))+COUNTIF('6 Obecność na treningu'!AI97:AJ97,("=K"))</f>
        <v>0</v>
      </c>
      <c r="AP129">
        <f>COUNTIF('6 Obecność na treningu'!AK97:AL97,("=T"))+COUNTIF('6 Obecność na treningu'!AK97:AL97,("=C"))+COUNTIF('6 Obecność na treningu'!AK97:AL97,("=K"))</f>
        <v>0</v>
      </c>
      <c r="AR129">
        <f>COUNTIF('6 Obecność na treningu'!AM97:AN97,("=T"))+COUNTIF('6 Obecność na treningu'!AM97:AN97,("=C"))+COUNTIF('6 Obecność na treningu'!AM97:AN97,("=K"))</f>
        <v>0</v>
      </c>
      <c r="AT129">
        <f>COUNTIF('6 Obecność na treningu'!AO97:AP97,("=T"))+COUNTIF('6 Obecność na treningu'!AO97:AP97,("=C"))+COUNTIF('6 Obecność na treningu'!AO97:AP97,("=K"))</f>
        <v>0</v>
      </c>
      <c r="AV129">
        <f>COUNTIF('6 Obecność na treningu'!AQ97:AR97,("=T"))+COUNTIF('6 Obecność na treningu'!AQ97:AR97,("=C"))+COUNTIF('6 Obecność na treningu'!AQ97:AR97,("=K"))</f>
        <v>0</v>
      </c>
      <c r="AX129">
        <f>COUNTIF('6 Obecność na treningu'!AS97:AT97,("=T"))+COUNTIF('6 Obecność na treningu'!AS97:AT97,("=C"))+COUNTIF('6 Obecność na treningu'!AS97:AT97,("=K"))</f>
        <v>0</v>
      </c>
      <c r="AZ129">
        <f>COUNTIF('6 Obecność na treningu'!AU97:AV97,("=T"))+COUNTIF('6 Obecność na treningu'!AU97:AV97,("=C"))+COUNTIF('6 Obecność na treningu'!AU97:AV97,("=K"))</f>
        <v>0</v>
      </c>
      <c r="BB129">
        <f>COUNTIF('6 Obecność na treningu'!AW97:AX97,("=T"))+COUNTIF('6 Obecność na treningu'!AW97:AX97,("=C"))+COUNTIF('6 Obecność na treningu'!AW97:AX97,("=K"))</f>
        <v>0</v>
      </c>
      <c r="BD129">
        <f>COUNTIF('6 Obecność na treningu'!AY97:AZ97,("=T"))+COUNTIF('6 Obecność na treningu'!AY97:AZ97,("=C"))+COUNTIF('6 Obecność na treningu'!AY97:AZ97,("=K"))</f>
        <v>0</v>
      </c>
      <c r="BF129">
        <f t="shared" si="49"/>
        <v>0</v>
      </c>
      <c r="BH129">
        <f t="shared" si="50"/>
        <v>0</v>
      </c>
      <c r="BJ129">
        <f t="shared" si="51"/>
        <v>0</v>
      </c>
      <c r="BL129">
        <f t="shared" si="52"/>
        <v>0</v>
      </c>
      <c r="BN129">
        <f t="shared" si="53"/>
        <v>0</v>
      </c>
      <c r="BP129">
        <f t="shared" si="54"/>
        <v>0</v>
      </c>
      <c r="BR129">
        <f t="shared" si="55"/>
        <v>0</v>
      </c>
      <c r="BT129">
        <f t="shared" si="56"/>
        <v>0</v>
      </c>
      <c r="BV129">
        <f t="shared" si="57"/>
        <v>0</v>
      </c>
      <c r="BX129">
        <f t="shared" si="58"/>
        <v>0</v>
      </c>
      <c r="BZ129">
        <f t="shared" si="59"/>
        <v>0</v>
      </c>
      <c r="CB129">
        <f t="shared" si="60"/>
        <v>0</v>
      </c>
      <c r="CD129">
        <f t="shared" si="61"/>
        <v>0</v>
      </c>
      <c r="CF129">
        <f t="shared" si="62"/>
        <v>0</v>
      </c>
      <c r="CH129">
        <f t="shared" si="63"/>
        <v>0</v>
      </c>
      <c r="CJ129">
        <f t="shared" si="64"/>
        <v>0</v>
      </c>
      <c r="CL129">
        <f t="shared" si="65"/>
        <v>0</v>
      </c>
      <c r="CN129">
        <f t="shared" si="66"/>
        <v>0</v>
      </c>
      <c r="CP129">
        <f t="shared" si="67"/>
        <v>0</v>
      </c>
      <c r="CR129">
        <f t="shared" si="68"/>
        <v>0</v>
      </c>
      <c r="CT129">
        <f t="shared" si="69"/>
        <v>0</v>
      </c>
      <c r="CV129">
        <f t="shared" si="70"/>
        <v>0</v>
      </c>
      <c r="CX129">
        <f t="shared" si="71"/>
        <v>0</v>
      </c>
    </row>
    <row r="130" spans="2:102" ht="24.9" customHeight="1">
      <c r="B130" s="102" t="s">
        <v>234</v>
      </c>
      <c r="C130" s="103" t="str">
        <f>IF(ISBLANK('2 Spis zawodników - planowanych'!C109),"",'2 Spis zawodników - planowanych'!C109)</f>
        <v/>
      </c>
      <c r="D130" s="103" t="str">
        <f>IF('6 Obecność na treningu'!B98="","",'6 Obecność na treningu'!B98)</f>
        <v/>
      </c>
      <c r="E130" s="103" t="str">
        <f>IF('6 Obecność na treningu'!C98="","",'6 Obecność na treningu'!C98)</f>
        <v/>
      </c>
      <c r="F130" s="104" t="str">
        <f>IF('6 Obecność na treningu'!D98="","",'6 Obecność na treningu'!D98)</f>
        <v/>
      </c>
      <c r="G130" s="201" t="str">
        <f t="shared" si="48"/>
        <v/>
      </c>
      <c r="H130" s="646" t="s">
        <v>171</v>
      </c>
      <c r="I130" s="648"/>
      <c r="L130">
        <f>COUNTIF('6 Obecność na treningu'!G98:H98,("=T"))+COUNTIF('6 Obecność na treningu'!G98:H98,("=C"))+COUNTIF('6 Obecność na treningu'!G98:H98,("=K"))</f>
        <v>0</v>
      </c>
      <c r="N130">
        <f>COUNTIF('6 Obecność na treningu'!I98:J98,("=T"))+COUNTIF('6 Obecność na treningu'!I98:J98,("=C"))+COUNTIF('6 Obecność na treningu'!I98:J98,("=K"))</f>
        <v>0</v>
      </c>
      <c r="P130">
        <f>COUNTIF('6 Obecność na treningu'!K98:L98,("=T"))+COUNTIF('6 Obecność na treningu'!K98:L98,("=C"))+COUNTIF('6 Obecność na treningu'!K98:L98,("=K"))</f>
        <v>0</v>
      </c>
      <c r="R130">
        <f>COUNTIF('6 Obecność na treningu'!M98:N98,("=T"))+COUNTIF('6 Obecność na treningu'!M98:N98,("=C"))+COUNTIF('6 Obecność na treningu'!M98:N98,("=K"))</f>
        <v>0</v>
      </c>
      <c r="T130">
        <f>COUNTIF('6 Obecność na treningu'!O98:P98,("=T"))+COUNTIF('6 Obecność na treningu'!O98:P98,("=C"))+COUNTIF('6 Obecność na treningu'!O98:P98,("=K"))</f>
        <v>0</v>
      </c>
      <c r="V130">
        <f>COUNTIF('6 Obecność na treningu'!Q98:R98,("=T"))+COUNTIF('6 Obecność na treningu'!Q98:R98,("=C"))+COUNTIF('6 Obecność na treningu'!Q98:R98,("=K"))</f>
        <v>0</v>
      </c>
      <c r="X130">
        <f>COUNTIF('6 Obecność na treningu'!S98:T98,("=T"))+COUNTIF('6 Obecność na treningu'!S98:T98,("=C"))+COUNTIF('6 Obecność na treningu'!S98:T98,("=K"))</f>
        <v>0</v>
      </c>
      <c r="Z130">
        <f>COUNTIF('6 Obecność na treningu'!U98:V98,("=T"))+COUNTIF('6 Obecność na treningu'!U98:V98,("=C"))+COUNTIF('6 Obecność na treningu'!U98:V98,("=K"))</f>
        <v>0</v>
      </c>
      <c r="AB130">
        <f>COUNTIF('6 Obecność na treningu'!W98:X98,("=T"))+COUNTIF('6 Obecność na treningu'!W98:X98,("=C"))+COUNTIF('6 Obecność na treningu'!W98:X98,("=K"))</f>
        <v>0</v>
      </c>
      <c r="AD130">
        <f>COUNTIF('6 Obecność na treningu'!Y98:Z98,("=T"))+COUNTIF('6 Obecność na treningu'!Y98:Z98,("=C"))+COUNTIF('6 Obecność na treningu'!Y98:Z98,("=K"))</f>
        <v>0</v>
      </c>
      <c r="AF130">
        <f>COUNTIF('6 Obecność na treningu'!AA98:AB98,("=T"))+COUNTIF('6 Obecność na treningu'!AA98:AB98,("=C"))+COUNTIF('6 Obecność na treningu'!AA98:AB98,("=K"))</f>
        <v>0</v>
      </c>
      <c r="AH130">
        <f>COUNTIF('6 Obecność na treningu'!AC98:AD98,("=T"))+COUNTIF('6 Obecność na treningu'!AC98:AD98,("=C"))+COUNTIF('6 Obecność na treningu'!AC98:AD98,("=K"))</f>
        <v>0</v>
      </c>
      <c r="AJ130">
        <f>COUNTIF('6 Obecność na treningu'!AE98:AF98,("=T"))+COUNTIF('6 Obecność na treningu'!AE98:AF98,("=C"))+COUNTIF('6 Obecność na treningu'!AE98:AF98,("=K"))</f>
        <v>0</v>
      </c>
      <c r="AL130">
        <f>COUNTIF('6 Obecność na treningu'!AG98:AH98,("=T"))+COUNTIF('6 Obecność na treningu'!AG98:AH98,("=C"))+COUNTIF('6 Obecność na treningu'!AG98:AH98,("=K"))</f>
        <v>0</v>
      </c>
      <c r="AN130">
        <f>COUNTIF('6 Obecność na treningu'!AI98:AJ98,("=T"))+COUNTIF('6 Obecność na treningu'!AI98:AJ98,("=C"))+COUNTIF('6 Obecność na treningu'!AI98:AJ98,("=K"))</f>
        <v>0</v>
      </c>
      <c r="AP130">
        <f>COUNTIF('6 Obecność na treningu'!AK98:AL98,("=T"))+COUNTIF('6 Obecność na treningu'!AK98:AL98,("=C"))+COUNTIF('6 Obecność na treningu'!AK98:AL98,("=K"))</f>
        <v>0</v>
      </c>
      <c r="AR130">
        <f>COUNTIF('6 Obecność na treningu'!AM98:AN98,("=T"))+COUNTIF('6 Obecność na treningu'!AM98:AN98,("=C"))+COUNTIF('6 Obecność na treningu'!AM98:AN98,("=K"))</f>
        <v>0</v>
      </c>
      <c r="AT130">
        <f>COUNTIF('6 Obecność na treningu'!AO98:AP98,("=T"))+COUNTIF('6 Obecność na treningu'!AO98:AP98,("=C"))+COUNTIF('6 Obecność na treningu'!AO98:AP98,("=K"))</f>
        <v>0</v>
      </c>
      <c r="AV130">
        <f>COUNTIF('6 Obecność na treningu'!AQ98:AR98,("=T"))+COUNTIF('6 Obecność na treningu'!AQ98:AR98,("=C"))+COUNTIF('6 Obecność na treningu'!AQ98:AR98,("=K"))</f>
        <v>0</v>
      </c>
      <c r="AX130">
        <f>COUNTIF('6 Obecność na treningu'!AS98:AT98,("=T"))+COUNTIF('6 Obecność na treningu'!AS98:AT98,("=C"))+COUNTIF('6 Obecność na treningu'!AS98:AT98,("=K"))</f>
        <v>0</v>
      </c>
      <c r="AZ130">
        <f>COUNTIF('6 Obecność na treningu'!AU98:AV98,("=T"))+COUNTIF('6 Obecność na treningu'!AU98:AV98,("=C"))+COUNTIF('6 Obecność na treningu'!AU98:AV98,("=K"))</f>
        <v>0</v>
      </c>
      <c r="BB130">
        <f>COUNTIF('6 Obecność na treningu'!AW98:AX98,("=T"))+COUNTIF('6 Obecność na treningu'!AW98:AX98,("=C"))+COUNTIF('6 Obecność na treningu'!AW98:AX98,("=K"))</f>
        <v>0</v>
      </c>
      <c r="BD130">
        <f>COUNTIF('6 Obecność na treningu'!AY98:AZ98,("=T"))+COUNTIF('6 Obecność na treningu'!AY98:AZ98,("=C"))+COUNTIF('6 Obecność na treningu'!AY98:AZ98,("=K"))</f>
        <v>0</v>
      </c>
      <c r="BF130">
        <f t="shared" si="49"/>
        <v>0</v>
      </c>
      <c r="BH130">
        <f t="shared" si="50"/>
        <v>0</v>
      </c>
      <c r="BJ130">
        <f t="shared" si="51"/>
        <v>0</v>
      </c>
      <c r="BL130">
        <f t="shared" si="52"/>
        <v>0</v>
      </c>
      <c r="BN130">
        <f t="shared" si="53"/>
        <v>0</v>
      </c>
      <c r="BP130">
        <f t="shared" si="54"/>
        <v>0</v>
      </c>
      <c r="BR130">
        <f t="shared" si="55"/>
        <v>0</v>
      </c>
      <c r="BT130">
        <f t="shared" si="56"/>
        <v>0</v>
      </c>
      <c r="BV130">
        <f t="shared" si="57"/>
        <v>0</v>
      </c>
      <c r="BX130">
        <f t="shared" si="58"/>
        <v>0</v>
      </c>
      <c r="BZ130">
        <f t="shared" si="59"/>
        <v>0</v>
      </c>
      <c r="CB130">
        <f t="shared" si="60"/>
        <v>0</v>
      </c>
      <c r="CD130">
        <f t="shared" si="61"/>
        <v>0</v>
      </c>
      <c r="CF130">
        <f t="shared" si="62"/>
        <v>0</v>
      </c>
      <c r="CH130">
        <f t="shared" si="63"/>
        <v>0</v>
      </c>
      <c r="CJ130">
        <f t="shared" si="64"/>
        <v>0</v>
      </c>
      <c r="CL130">
        <f t="shared" si="65"/>
        <v>0</v>
      </c>
      <c r="CN130">
        <f t="shared" si="66"/>
        <v>0</v>
      </c>
      <c r="CP130">
        <f t="shared" si="67"/>
        <v>0</v>
      </c>
      <c r="CR130">
        <f t="shared" si="68"/>
        <v>0</v>
      </c>
      <c r="CT130">
        <f t="shared" si="69"/>
        <v>0</v>
      </c>
      <c r="CV130">
        <f t="shared" si="70"/>
        <v>0</v>
      </c>
      <c r="CX130">
        <f t="shared" si="71"/>
        <v>0</v>
      </c>
    </row>
    <row r="131" spans="2:102" ht="24.9" customHeight="1">
      <c r="B131" s="102" t="s">
        <v>235</v>
      </c>
      <c r="C131" s="103" t="str">
        <f>IF(ISBLANK('2 Spis zawodników - planowanych'!C110),"",'2 Spis zawodników - planowanych'!C110)</f>
        <v/>
      </c>
      <c r="D131" s="103" t="str">
        <f>IF('6 Obecność na treningu'!B99="","",'6 Obecność na treningu'!B99)</f>
        <v/>
      </c>
      <c r="E131" s="103" t="str">
        <f>IF('6 Obecność na treningu'!C99="","",'6 Obecność na treningu'!C99)</f>
        <v/>
      </c>
      <c r="F131" s="104" t="str">
        <f>IF('6 Obecność na treningu'!D99="","",'6 Obecność na treningu'!D99)</f>
        <v/>
      </c>
      <c r="G131" s="201" t="str">
        <f t="shared" si="48"/>
        <v/>
      </c>
      <c r="H131" s="636" t="s">
        <v>171</v>
      </c>
      <c r="I131" s="636"/>
      <c r="L131">
        <f>COUNTIF('6 Obecność na treningu'!G99:H99,("=T"))+COUNTIF('6 Obecność na treningu'!G99:H99,("=C"))+COUNTIF('6 Obecność na treningu'!G99:H99,("=K"))</f>
        <v>0</v>
      </c>
      <c r="N131">
        <f>COUNTIF('6 Obecność na treningu'!I99:J99,("=T"))+COUNTIF('6 Obecność na treningu'!I99:J99,("=C"))+COUNTIF('6 Obecność na treningu'!I99:J99,("=K"))</f>
        <v>0</v>
      </c>
      <c r="P131">
        <f>COUNTIF('6 Obecność na treningu'!K99:L99,("=T"))+COUNTIF('6 Obecność na treningu'!K99:L99,("=C"))+COUNTIF('6 Obecność na treningu'!K99:L99,("=K"))</f>
        <v>0</v>
      </c>
      <c r="R131">
        <f>COUNTIF('6 Obecność na treningu'!M99:N99,("=T"))+COUNTIF('6 Obecność na treningu'!M99:N99,("=C"))+COUNTIF('6 Obecność na treningu'!M99:N99,("=K"))</f>
        <v>0</v>
      </c>
      <c r="T131">
        <f>COUNTIF('6 Obecność na treningu'!O99:P99,("=T"))+COUNTIF('6 Obecność na treningu'!O99:P99,("=C"))+COUNTIF('6 Obecność na treningu'!O99:P99,("=K"))</f>
        <v>0</v>
      </c>
      <c r="V131">
        <f>COUNTIF('6 Obecność na treningu'!Q99:R99,("=T"))+COUNTIF('6 Obecność na treningu'!Q99:R99,("=C"))+COUNTIF('6 Obecność na treningu'!Q99:R99,("=K"))</f>
        <v>0</v>
      </c>
      <c r="X131">
        <f>COUNTIF('6 Obecność na treningu'!S99:T99,("=T"))+COUNTIF('6 Obecność na treningu'!S99:T99,("=C"))+COUNTIF('6 Obecność na treningu'!S99:T99,("=K"))</f>
        <v>0</v>
      </c>
      <c r="Z131">
        <f>COUNTIF('6 Obecność na treningu'!U99:V99,("=T"))+COUNTIF('6 Obecność na treningu'!U99:V99,("=C"))+COUNTIF('6 Obecność na treningu'!U99:V99,("=K"))</f>
        <v>0</v>
      </c>
      <c r="AB131">
        <f>COUNTIF('6 Obecność na treningu'!W99:X99,("=T"))+COUNTIF('6 Obecność na treningu'!W99:X99,("=C"))+COUNTIF('6 Obecność na treningu'!W99:X99,("=K"))</f>
        <v>0</v>
      </c>
      <c r="AD131">
        <f>COUNTIF('6 Obecność na treningu'!Y99:Z99,("=T"))+COUNTIF('6 Obecność na treningu'!Y99:Z99,("=C"))+COUNTIF('6 Obecność na treningu'!Y99:Z99,("=K"))</f>
        <v>0</v>
      </c>
      <c r="AF131">
        <f>COUNTIF('6 Obecność na treningu'!AA99:AB99,("=T"))+COUNTIF('6 Obecność na treningu'!AA99:AB99,("=C"))+COUNTIF('6 Obecność na treningu'!AA99:AB99,("=K"))</f>
        <v>0</v>
      </c>
      <c r="AH131">
        <f>COUNTIF('6 Obecność na treningu'!AC99:AD99,("=T"))+COUNTIF('6 Obecność na treningu'!AC99:AD99,("=C"))+COUNTIF('6 Obecność na treningu'!AC99:AD99,("=K"))</f>
        <v>0</v>
      </c>
      <c r="AJ131">
        <f>COUNTIF('6 Obecność na treningu'!AE99:AF99,("=T"))+COUNTIF('6 Obecność na treningu'!AE99:AF99,("=C"))+COUNTIF('6 Obecność na treningu'!AE99:AF99,("=K"))</f>
        <v>0</v>
      </c>
      <c r="AL131">
        <f>COUNTIF('6 Obecność na treningu'!AG99:AH99,("=T"))+COUNTIF('6 Obecność na treningu'!AG99:AH99,("=C"))+COUNTIF('6 Obecność na treningu'!AG99:AH99,("=K"))</f>
        <v>0</v>
      </c>
      <c r="AN131">
        <f>COUNTIF('6 Obecność na treningu'!AI99:AJ99,("=T"))+COUNTIF('6 Obecność na treningu'!AI99:AJ99,("=C"))+COUNTIF('6 Obecność na treningu'!AI99:AJ99,("=K"))</f>
        <v>0</v>
      </c>
      <c r="AP131">
        <f>COUNTIF('6 Obecność na treningu'!AK99:AL99,("=T"))+COUNTIF('6 Obecność na treningu'!AK99:AL99,("=C"))+COUNTIF('6 Obecność na treningu'!AK99:AL99,("=K"))</f>
        <v>0</v>
      </c>
      <c r="AR131">
        <f>COUNTIF('6 Obecność na treningu'!AM99:AN99,("=T"))+COUNTIF('6 Obecność na treningu'!AM99:AN99,("=C"))+COUNTIF('6 Obecność na treningu'!AM99:AN99,("=K"))</f>
        <v>0</v>
      </c>
      <c r="AT131">
        <f>COUNTIF('6 Obecność na treningu'!AO99:AP99,("=T"))+COUNTIF('6 Obecność na treningu'!AO99:AP99,("=C"))+COUNTIF('6 Obecność na treningu'!AO99:AP99,("=K"))</f>
        <v>0</v>
      </c>
      <c r="AV131">
        <f>COUNTIF('6 Obecność na treningu'!AQ99:AR99,("=T"))+COUNTIF('6 Obecność na treningu'!AQ99:AR99,("=C"))+COUNTIF('6 Obecność na treningu'!AQ99:AR99,("=K"))</f>
        <v>0</v>
      </c>
      <c r="AX131">
        <f>COUNTIF('6 Obecność na treningu'!AS99:AT99,("=T"))+COUNTIF('6 Obecność na treningu'!AS99:AT99,("=C"))+COUNTIF('6 Obecność na treningu'!AS99:AT99,("=K"))</f>
        <v>0</v>
      </c>
      <c r="AZ131">
        <f>COUNTIF('6 Obecność na treningu'!AU99:AV99,("=T"))+COUNTIF('6 Obecność na treningu'!AU99:AV99,("=C"))+COUNTIF('6 Obecność na treningu'!AU99:AV99,("=K"))</f>
        <v>0</v>
      </c>
      <c r="BB131">
        <f>COUNTIF('6 Obecność na treningu'!AW99:AX99,("=T"))+COUNTIF('6 Obecność na treningu'!AW99:AX99,("=C"))+COUNTIF('6 Obecność na treningu'!AW99:AX99,("=K"))</f>
        <v>0</v>
      </c>
      <c r="BD131">
        <f>COUNTIF('6 Obecność na treningu'!AY99:AZ99,("=T"))+COUNTIF('6 Obecność na treningu'!AY99:AZ99,("=C"))+COUNTIF('6 Obecność na treningu'!AY99:AZ99,("=K"))</f>
        <v>0</v>
      </c>
      <c r="BF131">
        <f t="shared" si="49"/>
        <v>0</v>
      </c>
      <c r="BH131">
        <f t="shared" si="50"/>
        <v>0</v>
      </c>
      <c r="BJ131">
        <f t="shared" si="51"/>
        <v>0</v>
      </c>
      <c r="BL131">
        <f t="shared" si="52"/>
        <v>0</v>
      </c>
      <c r="BN131">
        <f t="shared" si="53"/>
        <v>0</v>
      </c>
      <c r="BP131">
        <f t="shared" si="54"/>
        <v>0</v>
      </c>
      <c r="BR131">
        <f t="shared" si="55"/>
        <v>0</v>
      </c>
      <c r="BT131">
        <f t="shared" si="56"/>
        <v>0</v>
      </c>
      <c r="BV131">
        <f t="shared" si="57"/>
        <v>0</v>
      </c>
      <c r="BX131">
        <f t="shared" si="58"/>
        <v>0</v>
      </c>
      <c r="BZ131">
        <f t="shared" si="59"/>
        <v>0</v>
      </c>
      <c r="CB131">
        <f t="shared" si="60"/>
        <v>0</v>
      </c>
      <c r="CD131">
        <f t="shared" si="61"/>
        <v>0</v>
      </c>
      <c r="CF131">
        <f t="shared" si="62"/>
        <v>0</v>
      </c>
      <c r="CH131">
        <f t="shared" si="63"/>
        <v>0</v>
      </c>
      <c r="CJ131">
        <f t="shared" si="64"/>
        <v>0</v>
      </c>
      <c r="CL131">
        <f t="shared" si="65"/>
        <v>0</v>
      </c>
      <c r="CN131">
        <f t="shared" si="66"/>
        <v>0</v>
      </c>
      <c r="CP131">
        <f t="shared" si="67"/>
        <v>0</v>
      </c>
      <c r="CR131">
        <f t="shared" si="68"/>
        <v>0</v>
      </c>
      <c r="CT131">
        <f t="shared" si="69"/>
        <v>0</v>
      </c>
      <c r="CV131">
        <f t="shared" si="70"/>
        <v>0</v>
      </c>
      <c r="CX131">
        <f t="shared" si="71"/>
        <v>0</v>
      </c>
    </row>
    <row r="132" spans="2:102" customFormat="1" ht="24.9" customHeight="1">
      <c r="B132" s="202" t="s">
        <v>350</v>
      </c>
      <c r="C132" s="109"/>
      <c r="D132" s="109"/>
      <c r="E132" s="109"/>
      <c r="F132" s="203"/>
      <c r="G132" s="109"/>
      <c r="H132" s="656" t="s">
        <v>351</v>
      </c>
      <c r="I132" s="656"/>
    </row>
    <row r="133" spans="2:102" ht="14.4" thickBot="1">
      <c r="B133" s="1"/>
      <c r="C133" s="1"/>
      <c r="D133" s="1"/>
      <c r="E133" s="657" t="s">
        <v>352</v>
      </c>
      <c r="F133" s="657"/>
      <c r="G133" s="1"/>
      <c r="H133" s="204" t="s">
        <v>353</v>
      </c>
      <c r="I133" s="204"/>
    </row>
    <row r="134" spans="2:102" ht="23.4" thickBot="1">
      <c r="B134" s="167"/>
      <c r="C134" s="168"/>
      <c r="D134" s="169"/>
      <c r="E134" s="169"/>
      <c r="F134" s="169"/>
      <c r="G134" s="170" t="s">
        <v>123</v>
      </c>
      <c r="H134" s="171" t="s">
        <v>25</v>
      </c>
      <c r="I134" s="172" t="e">
        <f>'5 Uwagi organizacyjne'!$C$6&amp;" "&amp;'5 Uwagi organizacyjne'!$E$6</f>
        <v>#NUM!</v>
      </c>
    </row>
    <row r="135" spans="2:102" ht="22.8">
      <c r="B135" s="62" t="s">
        <v>333</v>
      </c>
      <c r="C135" s="62"/>
      <c r="D135" s="63"/>
      <c r="E135" s="63"/>
      <c r="F135" s="63"/>
      <c r="G135" s="538" t="s">
        <v>389</v>
      </c>
      <c r="H135" s="539"/>
      <c r="I135" s="539"/>
    </row>
    <row r="136" spans="2:102"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97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2:102"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97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2:102">
      <c r="B138" s="1"/>
      <c r="C138" s="1"/>
      <c r="D138" s="1"/>
      <c r="E138" s="1"/>
      <c r="F138" s="1"/>
      <c r="G138" s="665" t="s">
        <v>348</v>
      </c>
      <c r="H138" s="665"/>
      <c r="I138" s="66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97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2:102" ht="17.399999999999999">
      <c r="B139" s="664" t="s">
        <v>154</v>
      </c>
      <c r="C139" s="664"/>
      <c r="D139" s="664"/>
      <c r="E139" s="664"/>
      <c r="F139" s="664"/>
      <c r="G139" s="664"/>
      <c r="H139" s="664"/>
      <c r="I139" s="664"/>
    </row>
    <row r="140" spans="2:102">
      <c r="B140" s="100" t="s">
        <v>356</v>
      </c>
      <c r="C140" s="659" t="str">
        <f>'1 Preliminarz KWM'!$C$8</f>
        <v>[Tu wpisz nazwę dyscypliny]</v>
      </c>
      <c r="D140" s="660"/>
      <c r="E140" s="660"/>
      <c r="F140" s="660"/>
      <c r="G140" s="660"/>
      <c r="H140" s="660"/>
      <c r="I140" s="661"/>
    </row>
    <row r="141" spans="2:102">
      <c r="B141" s="100" t="s">
        <v>2</v>
      </c>
      <c r="C141" s="662" t="e">
        <f>'2 Spis zawodników - planowanych'!$H$9</f>
        <v>#NUM!</v>
      </c>
      <c r="D141" s="663"/>
      <c r="E141" s="663"/>
      <c r="F141" s="663"/>
      <c r="G141" s="663"/>
      <c r="H141" s="663"/>
      <c r="I141" s="663"/>
    </row>
    <row r="142" spans="2:102">
      <c r="B142" s="100" t="s">
        <v>1</v>
      </c>
      <c r="C142" s="663" t="str">
        <f>'1 Preliminarz KWM'!$C$10</f>
        <v>[Tu wpisz miejscowość]</v>
      </c>
      <c r="D142" s="663"/>
      <c r="E142" s="663"/>
      <c r="F142" s="663"/>
      <c r="G142" s="663"/>
      <c r="H142" s="663"/>
      <c r="I142" s="663"/>
    </row>
    <row r="143" spans="2:102"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97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</row>
    <row r="144" spans="2:102" ht="15.6">
      <c r="B144" s="658" t="s">
        <v>349</v>
      </c>
      <c r="C144" s="658"/>
      <c r="D144" s="658"/>
      <c r="E144" s="658"/>
      <c r="F144" s="658"/>
      <c r="G144" s="658"/>
      <c r="H144" s="658"/>
      <c r="I144" s="658"/>
    </row>
    <row r="145" spans="2:102" ht="31.2">
      <c r="B145" s="101" t="s">
        <v>70</v>
      </c>
      <c r="C145" s="101" t="s">
        <v>152</v>
      </c>
      <c r="D145" s="101" t="s">
        <v>78</v>
      </c>
      <c r="E145" s="101" t="s">
        <v>175</v>
      </c>
      <c r="F145" s="101" t="s">
        <v>73</v>
      </c>
      <c r="G145" s="101" t="s">
        <v>390</v>
      </c>
      <c r="H145" s="666" t="s">
        <v>153</v>
      </c>
      <c r="I145" s="666"/>
      <c r="L145" t="s">
        <v>173</v>
      </c>
      <c r="BF145" t="s">
        <v>172</v>
      </c>
    </row>
    <row r="146" spans="2:102" ht="24.9" customHeight="1">
      <c r="B146" s="102" t="s">
        <v>236</v>
      </c>
      <c r="C146" s="103" t="str">
        <f>IF(ISBLANK('2 Spis zawodników - planowanych'!P11),"",'2 Spis zawodników - planowanych'!P11)</f>
        <v/>
      </c>
      <c r="D146" s="103" t="str">
        <f>IF('6 Obecność na treningu'!B103="","",'6 Obecność na treningu'!B103)</f>
        <v/>
      </c>
      <c r="E146" s="103" t="str">
        <f>IF('6 Obecność na treningu'!C103="","",'6 Obecność na treningu'!C103)</f>
        <v/>
      </c>
      <c r="F146" s="104" t="str">
        <f>IF('6 Obecność na treningu'!D103="","",'6 Obecność na treningu'!D103)</f>
        <v/>
      </c>
      <c r="G146" s="201" t="str">
        <f>IF(SUM(BF146:CX146)=0,"",SUM(BF146:CX146))</f>
        <v/>
      </c>
      <c r="H146" s="646" t="s">
        <v>171</v>
      </c>
      <c r="I146" s="648"/>
      <c r="L146">
        <f>COUNTIF('6 Obecność na treningu'!G103:H103,("=T"))+COUNTIF('6 Obecność na treningu'!G103:H103,("=C"))+COUNTIF('6 Obecność na treningu'!G103:H103,("=K"))</f>
        <v>0</v>
      </c>
      <c r="N146">
        <f>COUNTIF('6 Obecność na treningu'!I103:J103,("=T"))+COUNTIF('6 Obecność na treningu'!I103:J103,("=C"))+COUNTIF('6 Obecność na treningu'!I103:J103,("=K"))</f>
        <v>0</v>
      </c>
      <c r="P146">
        <f>COUNTIF('6 Obecność na treningu'!K103:L103,("=T"))+COUNTIF('6 Obecność na treningu'!K103:L103,("=C"))+COUNTIF('6 Obecność na treningu'!K103:L103,("=K"))</f>
        <v>0</v>
      </c>
      <c r="R146">
        <f>COUNTIF('6 Obecność na treningu'!M103:N103,("=T"))+COUNTIF('6 Obecność na treningu'!M103:N103,("=C"))+COUNTIF('6 Obecność na treningu'!M103:N103,("=K"))</f>
        <v>0</v>
      </c>
      <c r="T146">
        <f>COUNTIF('6 Obecność na treningu'!O103:P103,("=T"))+COUNTIF('6 Obecność na treningu'!O103:P103,("=C"))+COUNTIF('6 Obecność na treningu'!O103:P103,("=K"))</f>
        <v>0</v>
      </c>
      <c r="V146">
        <f>COUNTIF('6 Obecność na treningu'!Q103:R103,("=T"))+COUNTIF('6 Obecność na treningu'!Q103:R103,("=C"))+COUNTIF('6 Obecność na treningu'!Q103:R103,("=K"))</f>
        <v>0</v>
      </c>
      <c r="X146">
        <f>COUNTIF('6 Obecność na treningu'!S103:T103,("=T"))+COUNTIF('6 Obecność na treningu'!S103:T103,("=C"))+COUNTIF('6 Obecność na treningu'!S103:T103,("=K"))</f>
        <v>0</v>
      </c>
      <c r="Z146">
        <f>COUNTIF('6 Obecność na treningu'!U103:V103,("=T"))+COUNTIF('6 Obecność na treningu'!U103:V103,("=C"))+COUNTIF('6 Obecność na treningu'!U103:V103,("=K"))</f>
        <v>0</v>
      </c>
      <c r="AB146">
        <f>COUNTIF('6 Obecność na treningu'!W103:X103,("=T"))+COUNTIF('6 Obecność na treningu'!W103:X103,("=C"))+COUNTIF('6 Obecność na treningu'!W103:X103,("=K"))</f>
        <v>0</v>
      </c>
      <c r="AD146">
        <f>COUNTIF('6 Obecność na treningu'!Y103:Z103,("=T"))+COUNTIF('6 Obecność na treningu'!Y103:Z103,("=C"))+COUNTIF('6 Obecność na treningu'!Y103:Z103,("=K"))</f>
        <v>0</v>
      </c>
      <c r="AF146">
        <f>COUNTIF('6 Obecność na treningu'!AA103:AB103,("=T"))+COUNTIF('6 Obecność na treningu'!AA103:AB103,("=C"))+COUNTIF('6 Obecność na treningu'!AA103:AB103,("=K"))</f>
        <v>0</v>
      </c>
      <c r="AH146">
        <f>COUNTIF('6 Obecność na treningu'!AC103:AD103,("=T"))+COUNTIF('6 Obecność na treningu'!AC103:AD103,("=C"))+COUNTIF('6 Obecność na treningu'!AC103:AD103,("=K"))</f>
        <v>0</v>
      </c>
      <c r="AJ146">
        <f>COUNTIF('6 Obecność na treningu'!AE103:AF103,("=T"))+COUNTIF('6 Obecność na treningu'!AE103:AF103,("=C"))+COUNTIF('6 Obecność na treningu'!AE103:AF103,("=K"))</f>
        <v>0</v>
      </c>
      <c r="AL146">
        <f>COUNTIF('6 Obecność na treningu'!AG103:AH103,("=T"))+COUNTIF('6 Obecność na treningu'!AG103:AH103,("=C"))+COUNTIF('6 Obecność na treningu'!AG103:AH103,("=K"))</f>
        <v>0</v>
      </c>
      <c r="AN146">
        <f>COUNTIF('6 Obecność na treningu'!AI103:AJ103,("=T"))+COUNTIF('6 Obecność na treningu'!AI103:AJ103,("=C"))+COUNTIF('6 Obecność na treningu'!AI103:AJ103,("=K"))</f>
        <v>0</v>
      </c>
      <c r="AP146">
        <f>COUNTIF('6 Obecność na treningu'!AK103:AL103,("=T"))+COUNTIF('6 Obecność na treningu'!AK103:AL103,("=C"))+COUNTIF('6 Obecność na treningu'!AK103:AL103,("=K"))</f>
        <v>0</v>
      </c>
      <c r="AR146">
        <f>COUNTIF('6 Obecność na treningu'!AM103:AN103,("=T"))+COUNTIF('6 Obecność na treningu'!AM103:AN103,("=C"))+COUNTIF('6 Obecność na treningu'!AM103:AN103,("=K"))</f>
        <v>0</v>
      </c>
      <c r="AT146">
        <f>COUNTIF('6 Obecność na treningu'!AO103:AP103,("=T"))+COUNTIF('6 Obecność na treningu'!AO103:AP103,("=C"))+COUNTIF('6 Obecność na treningu'!AO103:AP103,("=K"))</f>
        <v>0</v>
      </c>
      <c r="AV146">
        <f>COUNTIF('6 Obecność na treningu'!AQ103:AR103,("=T"))+COUNTIF('6 Obecność na treningu'!AQ103:AR103,("=C"))+COUNTIF('6 Obecność na treningu'!AQ103:AR103,("=K"))</f>
        <v>0</v>
      </c>
      <c r="AX146">
        <f>COUNTIF('6 Obecność na treningu'!AS103:AT103,("=T"))+COUNTIF('6 Obecność na treningu'!AS103:AT103,("=C"))+COUNTIF('6 Obecność na treningu'!AS103:AT103,("=K"))</f>
        <v>0</v>
      </c>
      <c r="AZ146">
        <f>COUNTIF('6 Obecność na treningu'!AU103:AV103,("=T"))+COUNTIF('6 Obecność na treningu'!AU103:AV103,("=C"))+COUNTIF('6 Obecność na treningu'!AU103:AV103,("=K"))</f>
        <v>0</v>
      </c>
      <c r="BB146">
        <f>COUNTIF('6 Obecność na treningu'!AW103:AX103,("=T"))+COUNTIF('6 Obecność na treningu'!AW103:AX103,("=C"))+COUNTIF('6 Obecność na treningu'!AW103:AX103,("=K"))</f>
        <v>0</v>
      </c>
      <c r="BD146">
        <f>COUNTIF('6 Obecność na treningu'!AY103:AZ103,("=T"))+COUNTIF('6 Obecność na treningu'!AY103:AZ103,("=C"))+COUNTIF('6 Obecność na treningu'!AY103:AZ103,("=K"))</f>
        <v>0</v>
      </c>
      <c r="BF146">
        <f>IF(L146&lt;&gt;0,1,0)</f>
        <v>0</v>
      </c>
      <c r="BH146">
        <f>IF(N146&lt;&gt;0,1,0)</f>
        <v>0</v>
      </c>
      <c r="BJ146">
        <f>IF(P146&lt;&gt;0,1,0)</f>
        <v>0</v>
      </c>
      <c r="BL146">
        <f>IF(R146&lt;&gt;0,1,0)</f>
        <v>0</v>
      </c>
      <c r="BN146">
        <f>IF(T146&lt;&gt;0,1,0)</f>
        <v>0</v>
      </c>
      <c r="BP146">
        <f>IF(V146&lt;&gt;0,1,0)</f>
        <v>0</v>
      </c>
      <c r="BR146">
        <f>IF(X146&lt;&gt;0,1,0)</f>
        <v>0</v>
      </c>
      <c r="BT146">
        <f>IF(Z146&lt;&gt;0,1,0)</f>
        <v>0</v>
      </c>
      <c r="BV146">
        <f>IF(AB146&lt;&gt;0,1,0)</f>
        <v>0</v>
      </c>
      <c r="BX146">
        <f>IF(AD146&lt;&gt;0,1,0)</f>
        <v>0</v>
      </c>
      <c r="BZ146">
        <f>IF(AF146&lt;&gt;0,1,0)</f>
        <v>0</v>
      </c>
      <c r="CB146">
        <f>IF(AH146&lt;&gt;0,1,0)</f>
        <v>0</v>
      </c>
      <c r="CD146">
        <f>IF(AJ146&lt;&gt;0,1,0)</f>
        <v>0</v>
      </c>
      <c r="CF146">
        <f>IF(AL146&lt;&gt;0,1,0)</f>
        <v>0</v>
      </c>
      <c r="CH146">
        <f>IF(AN146&lt;&gt;0,1,0)</f>
        <v>0</v>
      </c>
      <c r="CJ146">
        <f>IF(AP146&lt;&gt;0,1,0)</f>
        <v>0</v>
      </c>
      <c r="CL146">
        <f>IF(AR146&lt;&gt;0,1,0)</f>
        <v>0</v>
      </c>
      <c r="CN146">
        <f>IF(AT146&lt;&gt;0,1,0)</f>
        <v>0</v>
      </c>
      <c r="CP146">
        <f>IF(AV146&lt;&gt;0,1,0)</f>
        <v>0</v>
      </c>
      <c r="CR146">
        <f>IF(AX146&lt;&gt;0,1,0)</f>
        <v>0</v>
      </c>
      <c r="CT146">
        <f>IF(AZ146&lt;&gt;0,1,0)</f>
        <v>0</v>
      </c>
      <c r="CV146">
        <f>IF(BB146&lt;&gt;0,1,0)</f>
        <v>0</v>
      </c>
      <c r="CX146">
        <f>IF(BD146&lt;&gt;0,1,0)</f>
        <v>0</v>
      </c>
    </row>
    <row r="147" spans="2:102" ht="24.9" customHeight="1">
      <c r="B147" s="102" t="s">
        <v>237</v>
      </c>
      <c r="C147" s="103" t="str">
        <f>IF(ISBLANK('2 Spis zawodników - planowanych'!P12),"",'2 Spis zawodników - planowanych'!P12)</f>
        <v/>
      </c>
      <c r="D147" s="103" t="str">
        <f>IF('6 Obecność na treningu'!B104="","",'6 Obecność na treningu'!B104)</f>
        <v/>
      </c>
      <c r="E147" s="103" t="str">
        <f>IF('6 Obecność na treningu'!C104="","",'6 Obecność na treningu'!C104)</f>
        <v/>
      </c>
      <c r="F147" s="104" t="str">
        <f>IF('6 Obecność na treningu'!D104="","",'6 Obecność na treningu'!D104)</f>
        <v/>
      </c>
      <c r="G147" s="201" t="str">
        <f t="shared" ref="G147:G175" si="72">IF(SUM(BF147:CX147)=0,"",SUM(BF147:CX147))</f>
        <v/>
      </c>
      <c r="H147" s="646" t="s">
        <v>171</v>
      </c>
      <c r="I147" s="648"/>
      <c r="L147">
        <f>COUNTIF('6 Obecność na treningu'!G104:H104,("=T"))+COUNTIF('6 Obecność na treningu'!G104:H104,("=C"))+COUNTIF('6 Obecność na treningu'!G104:H104,("=K"))</f>
        <v>0</v>
      </c>
      <c r="N147">
        <f>COUNTIF('6 Obecność na treningu'!I104:J104,("=T"))+COUNTIF('6 Obecność na treningu'!I104:J104,("=C"))+COUNTIF('6 Obecność na treningu'!I104:J104,("=K"))</f>
        <v>0</v>
      </c>
      <c r="P147">
        <f>COUNTIF('6 Obecność na treningu'!K104:L104,("=T"))+COUNTIF('6 Obecność na treningu'!K104:L104,("=C"))+COUNTIF('6 Obecność na treningu'!K104:L104,("=K"))</f>
        <v>0</v>
      </c>
      <c r="R147">
        <f>COUNTIF('6 Obecność na treningu'!M104:N104,("=T"))+COUNTIF('6 Obecność na treningu'!M104:N104,("=C"))+COUNTIF('6 Obecność na treningu'!M104:N104,("=K"))</f>
        <v>0</v>
      </c>
      <c r="T147">
        <f>COUNTIF('6 Obecność na treningu'!O104:P104,("=T"))+COUNTIF('6 Obecność na treningu'!O104:P104,("=C"))+COUNTIF('6 Obecność na treningu'!O104:P104,("=K"))</f>
        <v>0</v>
      </c>
      <c r="V147">
        <f>COUNTIF('6 Obecność na treningu'!Q104:R104,("=T"))+COUNTIF('6 Obecność na treningu'!Q104:R104,("=C"))+COUNTIF('6 Obecność na treningu'!Q104:R104,("=K"))</f>
        <v>0</v>
      </c>
      <c r="X147">
        <f>COUNTIF('6 Obecność na treningu'!S104:T104,("=T"))+COUNTIF('6 Obecność na treningu'!S104:T104,("=C"))+COUNTIF('6 Obecność na treningu'!S104:T104,("=K"))</f>
        <v>0</v>
      </c>
      <c r="Z147">
        <f>COUNTIF('6 Obecność na treningu'!U104:V104,("=T"))+COUNTIF('6 Obecność na treningu'!U104:V104,("=C"))+COUNTIF('6 Obecność na treningu'!U104:V104,("=K"))</f>
        <v>0</v>
      </c>
      <c r="AB147">
        <f>COUNTIF('6 Obecność na treningu'!W104:X104,("=T"))+COUNTIF('6 Obecność na treningu'!W104:X104,("=C"))+COUNTIF('6 Obecność na treningu'!W104:X104,("=K"))</f>
        <v>0</v>
      </c>
      <c r="AD147">
        <f>COUNTIF('6 Obecność na treningu'!Y104:Z104,("=T"))+COUNTIF('6 Obecność na treningu'!Y104:Z104,("=C"))+COUNTIF('6 Obecność na treningu'!Y104:Z104,("=K"))</f>
        <v>0</v>
      </c>
      <c r="AF147">
        <f>COUNTIF('6 Obecność na treningu'!AA104:AB104,("=T"))+COUNTIF('6 Obecność na treningu'!AA104:AB104,("=C"))+COUNTIF('6 Obecność na treningu'!AA104:AB104,("=K"))</f>
        <v>0</v>
      </c>
      <c r="AH147">
        <f>COUNTIF('6 Obecność na treningu'!AC104:AD104,("=T"))+COUNTIF('6 Obecność na treningu'!AC104:AD104,("=C"))+COUNTIF('6 Obecność na treningu'!AC104:AD104,("=K"))</f>
        <v>0</v>
      </c>
      <c r="AJ147">
        <f>COUNTIF('6 Obecność na treningu'!AE104:AF104,("=T"))+COUNTIF('6 Obecność na treningu'!AE104:AF104,("=C"))+COUNTIF('6 Obecność na treningu'!AE104:AF104,("=K"))</f>
        <v>0</v>
      </c>
      <c r="AL147">
        <f>COUNTIF('6 Obecność na treningu'!AG104:AH104,("=T"))+COUNTIF('6 Obecność na treningu'!AG104:AH104,("=C"))+COUNTIF('6 Obecność na treningu'!AG104:AH104,("=K"))</f>
        <v>0</v>
      </c>
      <c r="AN147">
        <f>COUNTIF('6 Obecność na treningu'!AI104:AJ104,("=T"))+COUNTIF('6 Obecność na treningu'!AI104:AJ104,("=C"))+COUNTIF('6 Obecność na treningu'!AI104:AJ104,("=K"))</f>
        <v>0</v>
      </c>
      <c r="AP147">
        <f>COUNTIF('6 Obecność na treningu'!AK104:AL104,("=T"))+COUNTIF('6 Obecność na treningu'!AK104:AL104,("=C"))+COUNTIF('6 Obecność na treningu'!AK104:AL104,("=K"))</f>
        <v>0</v>
      </c>
      <c r="AR147">
        <f>COUNTIF('6 Obecność na treningu'!AM104:AN104,("=T"))+COUNTIF('6 Obecność na treningu'!AM104:AN104,("=C"))+COUNTIF('6 Obecność na treningu'!AM104:AN104,("=K"))</f>
        <v>0</v>
      </c>
      <c r="AT147">
        <f>COUNTIF('6 Obecność na treningu'!AO104:AP104,("=T"))+COUNTIF('6 Obecność na treningu'!AO104:AP104,("=C"))+COUNTIF('6 Obecność na treningu'!AO104:AP104,("=K"))</f>
        <v>0</v>
      </c>
      <c r="AV147">
        <f>COUNTIF('6 Obecność na treningu'!AQ104:AR104,("=T"))+COUNTIF('6 Obecność na treningu'!AQ104:AR104,("=C"))+COUNTIF('6 Obecność na treningu'!AQ104:AR104,("=K"))</f>
        <v>0</v>
      </c>
      <c r="AX147">
        <f>COUNTIF('6 Obecność na treningu'!AS104:AT104,("=T"))+COUNTIF('6 Obecność na treningu'!AS104:AT104,("=C"))+COUNTIF('6 Obecność na treningu'!AS104:AT104,("=K"))</f>
        <v>0</v>
      </c>
      <c r="AZ147">
        <f>COUNTIF('6 Obecność na treningu'!AU104:AV104,("=T"))+COUNTIF('6 Obecność na treningu'!AU104:AV104,("=C"))+COUNTIF('6 Obecność na treningu'!AU104:AV104,("=K"))</f>
        <v>0</v>
      </c>
      <c r="BB147">
        <f>COUNTIF('6 Obecność na treningu'!AW104:AX104,("=T"))+COUNTIF('6 Obecność na treningu'!AW104:AX104,("=C"))+COUNTIF('6 Obecność na treningu'!AW104:AX104,("=K"))</f>
        <v>0</v>
      </c>
      <c r="BD147">
        <f>COUNTIF('6 Obecność na treningu'!AY104:AZ104,("=T"))+COUNTIF('6 Obecność na treningu'!AY104:AZ104,("=C"))+COUNTIF('6 Obecność na treningu'!AY104:AZ104,("=K"))</f>
        <v>0</v>
      </c>
      <c r="BF147">
        <f t="shared" ref="BF147:BF175" si="73">IF(L147&lt;&gt;0,1,0)</f>
        <v>0</v>
      </c>
      <c r="BH147">
        <f t="shared" ref="BH147:BH175" si="74">IF(N147&lt;&gt;0,1,0)</f>
        <v>0</v>
      </c>
      <c r="BJ147">
        <f t="shared" ref="BJ147:BJ175" si="75">IF(P147&lt;&gt;0,1,0)</f>
        <v>0</v>
      </c>
      <c r="BL147">
        <f t="shared" ref="BL147:BL175" si="76">IF(R147&lt;&gt;0,1,0)</f>
        <v>0</v>
      </c>
      <c r="BN147">
        <f t="shared" ref="BN147:BN175" si="77">IF(T147&lt;&gt;0,1,0)</f>
        <v>0</v>
      </c>
      <c r="BP147">
        <f t="shared" ref="BP147:BP175" si="78">IF(V147&lt;&gt;0,1,0)</f>
        <v>0</v>
      </c>
      <c r="BR147">
        <f t="shared" ref="BR147:BR175" si="79">IF(X147&lt;&gt;0,1,0)</f>
        <v>0</v>
      </c>
      <c r="BT147">
        <f t="shared" ref="BT147:BT175" si="80">IF(Z147&lt;&gt;0,1,0)</f>
        <v>0</v>
      </c>
      <c r="BV147">
        <f t="shared" ref="BV147:BV175" si="81">IF(AB147&lt;&gt;0,1,0)</f>
        <v>0</v>
      </c>
      <c r="BX147">
        <f t="shared" ref="BX147:BX175" si="82">IF(AD147&lt;&gt;0,1,0)</f>
        <v>0</v>
      </c>
      <c r="BZ147">
        <f t="shared" ref="BZ147:BZ175" si="83">IF(AF147&lt;&gt;0,1,0)</f>
        <v>0</v>
      </c>
      <c r="CB147">
        <f t="shared" ref="CB147:CB175" si="84">IF(AH147&lt;&gt;0,1,0)</f>
        <v>0</v>
      </c>
      <c r="CD147">
        <f t="shared" ref="CD147:CD175" si="85">IF(AJ147&lt;&gt;0,1,0)</f>
        <v>0</v>
      </c>
      <c r="CF147">
        <f t="shared" ref="CF147:CF175" si="86">IF(AL147&lt;&gt;0,1,0)</f>
        <v>0</v>
      </c>
      <c r="CH147">
        <f t="shared" ref="CH147:CH175" si="87">IF(AN147&lt;&gt;0,1,0)</f>
        <v>0</v>
      </c>
      <c r="CJ147">
        <f t="shared" ref="CJ147:CJ175" si="88">IF(AP147&lt;&gt;0,1,0)</f>
        <v>0</v>
      </c>
      <c r="CL147">
        <f t="shared" ref="CL147:CL175" si="89">IF(AR147&lt;&gt;0,1,0)</f>
        <v>0</v>
      </c>
      <c r="CN147">
        <f t="shared" ref="CN147:CN175" si="90">IF(AT147&lt;&gt;0,1,0)</f>
        <v>0</v>
      </c>
      <c r="CP147">
        <f t="shared" ref="CP147:CP175" si="91">IF(AV147&lt;&gt;0,1,0)</f>
        <v>0</v>
      </c>
      <c r="CR147">
        <f t="shared" ref="CR147:CR175" si="92">IF(AX147&lt;&gt;0,1,0)</f>
        <v>0</v>
      </c>
      <c r="CT147">
        <f t="shared" ref="CT147:CT175" si="93">IF(AZ147&lt;&gt;0,1,0)</f>
        <v>0</v>
      </c>
      <c r="CV147">
        <f t="shared" ref="CV147:CV175" si="94">IF(BB147&lt;&gt;0,1,0)</f>
        <v>0</v>
      </c>
      <c r="CX147">
        <f t="shared" ref="CX147:CX175" si="95">IF(BD147&lt;&gt;0,1,0)</f>
        <v>0</v>
      </c>
    </row>
    <row r="148" spans="2:102" ht="24.9" customHeight="1">
      <c r="B148" s="102" t="s">
        <v>238</v>
      </c>
      <c r="C148" s="103" t="str">
        <f>IF(ISBLANK('2 Spis zawodników - planowanych'!P13),"",'2 Spis zawodników - planowanych'!P13)</f>
        <v/>
      </c>
      <c r="D148" s="103" t="str">
        <f>IF('6 Obecność na treningu'!B105="","",'6 Obecność na treningu'!B105)</f>
        <v/>
      </c>
      <c r="E148" s="103" t="str">
        <f>IF('6 Obecność na treningu'!C105="","",'6 Obecność na treningu'!C105)</f>
        <v/>
      </c>
      <c r="F148" s="104" t="str">
        <f>IF('6 Obecność na treningu'!D105="","",'6 Obecność na treningu'!D105)</f>
        <v/>
      </c>
      <c r="G148" s="201" t="str">
        <f t="shared" si="72"/>
        <v/>
      </c>
      <c r="H148" s="646" t="s">
        <v>171</v>
      </c>
      <c r="I148" s="648"/>
      <c r="L148">
        <f>COUNTIF('6 Obecność na treningu'!G105:H105,("=T"))+COUNTIF('6 Obecność na treningu'!G105:H105,("=C"))+COUNTIF('6 Obecność na treningu'!G105:H105,("=K"))</f>
        <v>0</v>
      </c>
      <c r="N148">
        <f>COUNTIF('6 Obecność na treningu'!I105:J105,("=T"))+COUNTIF('6 Obecność na treningu'!I105:J105,("=C"))+COUNTIF('6 Obecność na treningu'!I105:J105,("=K"))</f>
        <v>0</v>
      </c>
      <c r="P148">
        <f>COUNTIF('6 Obecność na treningu'!K105:L105,("=T"))+COUNTIF('6 Obecność na treningu'!K105:L105,("=C"))+COUNTIF('6 Obecność na treningu'!K105:L105,("=K"))</f>
        <v>0</v>
      </c>
      <c r="R148">
        <f>COUNTIF('6 Obecność na treningu'!M105:N105,("=T"))+COUNTIF('6 Obecność na treningu'!M105:N105,("=C"))+COUNTIF('6 Obecność na treningu'!M105:N105,("=K"))</f>
        <v>0</v>
      </c>
      <c r="T148">
        <f>COUNTIF('6 Obecność na treningu'!O105:P105,("=T"))+COUNTIF('6 Obecność na treningu'!O105:P105,("=C"))+COUNTIF('6 Obecność na treningu'!O105:P105,("=K"))</f>
        <v>0</v>
      </c>
      <c r="V148">
        <f>COUNTIF('6 Obecność na treningu'!Q105:R105,("=T"))+COUNTIF('6 Obecność na treningu'!Q105:R105,("=C"))+COUNTIF('6 Obecność na treningu'!Q105:R105,("=K"))</f>
        <v>0</v>
      </c>
      <c r="X148">
        <f>COUNTIF('6 Obecność na treningu'!S105:T105,("=T"))+COUNTIF('6 Obecność na treningu'!S105:T105,("=C"))+COUNTIF('6 Obecność na treningu'!S105:T105,("=K"))</f>
        <v>0</v>
      </c>
      <c r="Z148">
        <f>COUNTIF('6 Obecność na treningu'!U105:V105,("=T"))+COUNTIF('6 Obecność na treningu'!U105:V105,("=C"))+COUNTIF('6 Obecność na treningu'!U105:V105,("=K"))</f>
        <v>0</v>
      </c>
      <c r="AB148">
        <f>COUNTIF('6 Obecność na treningu'!W105:X105,("=T"))+COUNTIF('6 Obecność na treningu'!W105:X105,("=C"))+COUNTIF('6 Obecność na treningu'!W105:X105,("=K"))</f>
        <v>0</v>
      </c>
      <c r="AD148">
        <f>COUNTIF('6 Obecność na treningu'!Y105:Z105,("=T"))+COUNTIF('6 Obecność na treningu'!Y105:Z105,("=C"))+COUNTIF('6 Obecność na treningu'!Y105:Z105,("=K"))</f>
        <v>0</v>
      </c>
      <c r="AF148">
        <f>COUNTIF('6 Obecność na treningu'!AA105:AB105,("=T"))+COUNTIF('6 Obecność na treningu'!AA105:AB105,("=C"))+COUNTIF('6 Obecność na treningu'!AA105:AB105,("=K"))</f>
        <v>0</v>
      </c>
      <c r="AH148">
        <f>COUNTIF('6 Obecność na treningu'!AC105:AD105,("=T"))+COUNTIF('6 Obecność na treningu'!AC105:AD105,("=C"))+COUNTIF('6 Obecność na treningu'!AC105:AD105,("=K"))</f>
        <v>0</v>
      </c>
      <c r="AJ148">
        <f>COUNTIF('6 Obecność na treningu'!AE105:AF105,("=T"))+COUNTIF('6 Obecność na treningu'!AE105:AF105,("=C"))+COUNTIF('6 Obecność na treningu'!AE105:AF105,("=K"))</f>
        <v>0</v>
      </c>
      <c r="AL148">
        <f>COUNTIF('6 Obecność na treningu'!AG105:AH105,("=T"))+COUNTIF('6 Obecność na treningu'!AG105:AH105,("=C"))+COUNTIF('6 Obecność na treningu'!AG105:AH105,("=K"))</f>
        <v>0</v>
      </c>
      <c r="AN148">
        <f>COUNTIF('6 Obecność na treningu'!AI105:AJ105,("=T"))+COUNTIF('6 Obecność na treningu'!AI105:AJ105,("=C"))+COUNTIF('6 Obecność na treningu'!AI105:AJ105,("=K"))</f>
        <v>0</v>
      </c>
      <c r="AP148">
        <f>COUNTIF('6 Obecność na treningu'!AK105:AL105,("=T"))+COUNTIF('6 Obecność na treningu'!AK105:AL105,("=C"))+COUNTIF('6 Obecność na treningu'!AK105:AL105,("=K"))</f>
        <v>0</v>
      </c>
      <c r="AR148">
        <f>COUNTIF('6 Obecność na treningu'!AM105:AN105,("=T"))+COUNTIF('6 Obecność na treningu'!AM105:AN105,("=C"))+COUNTIF('6 Obecność na treningu'!AM105:AN105,("=K"))</f>
        <v>0</v>
      </c>
      <c r="AT148">
        <f>COUNTIF('6 Obecność na treningu'!AO105:AP105,("=T"))+COUNTIF('6 Obecność na treningu'!AO105:AP105,("=C"))+COUNTIF('6 Obecność na treningu'!AO105:AP105,("=K"))</f>
        <v>0</v>
      </c>
      <c r="AV148">
        <f>COUNTIF('6 Obecność na treningu'!AQ105:AR105,("=T"))+COUNTIF('6 Obecność na treningu'!AQ105:AR105,("=C"))+COUNTIF('6 Obecność na treningu'!AQ105:AR105,("=K"))</f>
        <v>0</v>
      </c>
      <c r="AX148">
        <f>COUNTIF('6 Obecność na treningu'!AS105:AT105,("=T"))+COUNTIF('6 Obecność na treningu'!AS105:AT105,("=C"))+COUNTIF('6 Obecność na treningu'!AS105:AT105,("=K"))</f>
        <v>0</v>
      </c>
      <c r="AZ148">
        <f>COUNTIF('6 Obecność na treningu'!AU105:AV105,("=T"))+COUNTIF('6 Obecność na treningu'!AU105:AV105,("=C"))+COUNTIF('6 Obecność na treningu'!AU105:AV105,("=K"))</f>
        <v>0</v>
      </c>
      <c r="BB148">
        <f>COUNTIF('6 Obecność na treningu'!AW105:AX105,("=T"))+COUNTIF('6 Obecność na treningu'!AW105:AX105,("=C"))+COUNTIF('6 Obecność na treningu'!AW105:AX105,("=K"))</f>
        <v>0</v>
      </c>
      <c r="BD148">
        <f>COUNTIF('6 Obecność na treningu'!AY105:AZ105,("=T"))+COUNTIF('6 Obecność na treningu'!AY105:AZ105,("=C"))+COUNTIF('6 Obecność na treningu'!AY105:AZ105,("=K"))</f>
        <v>0</v>
      </c>
      <c r="BF148">
        <f t="shared" si="73"/>
        <v>0</v>
      </c>
      <c r="BH148">
        <f t="shared" si="74"/>
        <v>0</v>
      </c>
      <c r="BJ148">
        <f t="shared" si="75"/>
        <v>0</v>
      </c>
      <c r="BL148">
        <f t="shared" si="76"/>
        <v>0</v>
      </c>
      <c r="BN148">
        <f t="shared" si="77"/>
        <v>0</v>
      </c>
      <c r="BP148">
        <f t="shared" si="78"/>
        <v>0</v>
      </c>
      <c r="BR148">
        <f t="shared" si="79"/>
        <v>0</v>
      </c>
      <c r="BT148">
        <f t="shared" si="80"/>
        <v>0</v>
      </c>
      <c r="BV148">
        <f t="shared" si="81"/>
        <v>0</v>
      </c>
      <c r="BX148">
        <f t="shared" si="82"/>
        <v>0</v>
      </c>
      <c r="BZ148">
        <f t="shared" si="83"/>
        <v>0</v>
      </c>
      <c r="CB148">
        <f t="shared" si="84"/>
        <v>0</v>
      </c>
      <c r="CD148">
        <f t="shared" si="85"/>
        <v>0</v>
      </c>
      <c r="CF148">
        <f t="shared" si="86"/>
        <v>0</v>
      </c>
      <c r="CH148">
        <f t="shared" si="87"/>
        <v>0</v>
      </c>
      <c r="CJ148">
        <f t="shared" si="88"/>
        <v>0</v>
      </c>
      <c r="CL148">
        <f t="shared" si="89"/>
        <v>0</v>
      </c>
      <c r="CN148">
        <f t="shared" si="90"/>
        <v>0</v>
      </c>
      <c r="CP148">
        <f t="shared" si="91"/>
        <v>0</v>
      </c>
      <c r="CR148">
        <f t="shared" si="92"/>
        <v>0</v>
      </c>
      <c r="CT148">
        <f t="shared" si="93"/>
        <v>0</v>
      </c>
      <c r="CV148">
        <f t="shared" si="94"/>
        <v>0</v>
      </c>
      <c r="CX148">
        <f t="shared" si="95"/>
        <v>0</v>
      </c>
    </row>
    <row r="149" spans="2:102" ht="24.9" customHeight="1">
      <c r="B149" s="102" t="s">
        <v>239</v>
      </c>
      <c r="C149" s="103" t="str">
        <f>IF(ISBLANK('2 Spis zawodników - planowanych'!P14),"",'2 Spis zawodników - planowanych'!P14)</f>
        <v/>
      </c>
      <c r="D149" s="103" t="str">
        <f>IF('6 Obecność na treningu'!B106="","",'6 Obecność na treningu'!B106)</f>
        <v/>
      </c>
      <c r="E149" s="103" t="str">
        <f>IF('6 Obecność na treningu'!C106="","",'6 Obecność na treningu'!C106)</f>
        <v/>
      </c>
      <c r="F149" s="104" t="str">
        <f>IF('6 Obecność na treningu'!D106="","",'6 Obecność na treningu'!D106)</f>
        <v/>
      </c>
      <c r="G149" s="201" t="str">
        <f t="shared" si="72"/>
        <v/>
      </c>
      <c r="H149" s="646" t="s">
        <v>171</v>
      </c>
      <c r="I149" s="648"/>
      <c r="L149">
        <f>COUNTIF('6 Obecność na treningu'!G106:H106,("=T"))+COUNTIF('6 Obecność na treningu'!G106:H106,("=C"))+COUNTIF('6 Obecność na treningu'!G106:H106,("=K"))</f>
        <v>0</v>
      </c>
      <c r="N149">
        <f>COUNTIF('6 Obecność na treningu'!I106:J106,("=T"))+COUNTIF('6 Obecność na treningu'!I106:J106,("=C"))+COUNTIF('6 Obecność na treningu'!I106:J106,("=K"))</f>
        <v>0</v>
      </c>
      <c r="P149">
        <f>COUNTIF('6 Obecność na treningu'!K106:L106,("=T"))+COUNTIF('6 Obecność na treningu'!K106:L106,("=C"))+COUNTIF('6 Obecność na treningu'!K106:L106,("=K"))</f>
        <v>0</v>
      </c>
      <c r="R149">
        <f>COUNTIF('6 Obecność na treningu'!M106:N106,("=T"))+COUNTIF('6 Obecność na treningu'!M106:N106,("=C"))+COUNTIF('6 Obecność na treningu'!M106:N106,("=K"))</f>
        <v>0</v>
      </c>
      <c r="T149">
        <f>COUNTIF('6 Obecność na treningu'!O106:P106,("=T"))+COUNTIF('6 Obecność na treningu'!O106:P106,("=C"))+COUNTIF('6 Obecność na treningu'!O106:P106,("=K"))</f>
        <v>0</v>
      </c>
      <c r="V149">
        <f>COUNTIF('6 Obecność na treningu'!Q106:R106,("=T"))+COUNTIF('6 Obecność na treningu'!Q106:R106,("=C"))+COUNTIF('6 Obecność na treningu'!Q106:R106,("=K"))</f>
        <v>0</v>
      </c>
      <c r="X149">
        <f>COUNTIF('6 Obecność na treningu'!S106:T106,("=T"))+COUNTIF('6 Obecność na treningu'!S106:T106,("=C"))+COUNTIF('6 Obecność na treningu'!S106:T106,("=K"))</f>
        <v>0</v>
      </c>
      <c r="Z149">
        <f>COUNTIF('6 Obecność na treningu'!U106:V106,("=T"))+COUNTIF('6 Obecność na treningu'!U106:V106,("=C"))+COUNTIF('6 Obecność na treningu'!U106:V106,("=K"))</f>
        <v>0</v>
      </c>
      <c r="AB149">
        <f>COUNTIF('6 Obecność na treningu'!W106:X106,("=T"))+COUNTIF('6 Obecność na treningu'!W106:X106,("=C"))+COUNTIF('6 Obecność na treningu'!W106:X106,("=K"))</f>
        <v>0</v>
      </c>
      <c r="AD149">
        <f>COUNTIF('6 Obecność na treningu'!Y106:Z106,("=T"))+COUNTIF('6 Obecność na treningu'!Y106:Z106,("=C"))+COUNTIF('6 Obecność na treningu'!Y106:Z106,("=K"))</f>
        <v>0</v>
      </c>
      <c r="AF149">
        <f>COUNTIF('6 Obecność na treningu'!AA106:AB106,("=T"))+COUNTIF('6 Obecność na treningu'!AA106:AB106,("=C"))+COUNTIF('6 Obecność na treningu'!AA106:AB106,("=K"))</f>
        <v>0</v>
      </c>
      <c r="AH149">
        <f>COUNTIF('6 Obecność na treningu'!AC106:AD106,("=T"))+COUNTIF('6 Obecność na treningu'!AC106:AD106,("=C"))+COUNTIF('6 Obecność na treningu'!AC106:AD106,("=K"))</f>
        <v>0</v>
      </c>
      <c r="AJ149">
        <f>COUNTIF('6 Obecność na treningu'!AE106:AF106,("=T"))+COUNTIF('6 Obecność na treningu'!AE106:AF106,("=C"))+COUNTIF('6 Obecność na treningu'!AE106:AF106,("=K"))</f>
        <v>0</v>
      </c>
      <c r="AL149">
        <f>COUNTIF('6 Obecność na treningu'!AG106:AH106,("=T"))+COUNTIF('6 Obecność na treningu'!AG106:AH106,("=C"))+COUNTIF('6 Obecność na treningu'!AG106:AH106,("=K"))</f>
        <v>0</v>
      </c>
      <c r="AN149">
        <f>COUNTIF('6 Obecność na treningu'!AI106:AJ106,("=T"))+COUNTIF('6 Obecność na treningu'!AI106:AJ106,("=C"))+COUNTIF('6 Obecność na treningu'!AI106:AJ106,("=K"))</f>
        <v>0</v>
      </c>
      <c r="AP149">
        <f>COUNTIF('6 Obecność na treningu'!AK106:AL106,("=T"))+COUNTIF('6 Obecność na treningu'!AK106:AL106,("=C"))+COUNTIF('6 Obecność na treningu'!AK106:AL106,("=K"))</f>
        <v>0</v>
      </c>
      <c r="AR149">
        <f>COUNTIF('6 Obecność na treningu'!AM106:AN106,("=T"))+COUNTIF('6 Obecność na treningu'!AM106:AN106,("=C"))+COUNTIF('6 Obecność na treningu'!AM106:AN106,("=K"))</f>
        <v>0</v>
      </c>
      <c r="AT149">
        <f>COUNTIF('6 Obecność na treningu'!AO106:AP106,("=T"))+COUNTIF('6 Obecność na treningu'!AO106:AP106,("=C"))+COUNTIF('6 Obecność na treningu'!AO106:AP106,("=K"))</f>
        <v>0</v>
      </c>
      <c r="AV149">
        <f>COUNTIF('6 Obecność na treningu'!AQ106:AR106,("=T"))+COUNTIF('6 Obecność na treningu'!AQ106:AR106,("=C"))+COUNTIF('6 Obecność na treningu'!AQ106:AR106,("=K"))</f>
        <v>0</v>
      </c>
      <c r="AX149">
        <f>COUNTIF('6 Obecność na treningu'!AS106:AT106,("=T"))+COUNTIF('6 Obecność na treningu'!AS106:AT106,("=C"))+COUNTIF('6 Obecność na treningu'!AS106:AT106,("=K"))</f>
        <v>0</v>
      </c>
      <c r="AZ149">
        <f>COUNTIF('6 Obecność na treningu'!AU106:AV106,("=T"))+COUNTIF('6 Obecność na treningu'!AU106:AV106,("=C"))+COUNTIF('6 Obecność na treningu'!AU106:AV106,("=K"))</f>
        <v>0</v>
      </c>
      <c r="BB149">
        <f>COUNTIF('6 Obecność na treningu'!AW106:AX106,("=T"))+COUNTIF('6 Obecność na treningu'!AW106:AX106,("=C"))+COUNTIF('6 Obecność na treningu'!AW106:AX106,("=K"))</f>
        <v>0</v>
      </c>
      <c r="BD149">
        <f>COUNTIF('6 Obecność na treningu'!AY106:AZ106,("=T"))+COUNTIF('6 Obecność na treningu'!AY106:AZ106,("=C"))+COUNTIF('6 Obecność na treningu'!AY106:AZ106,("=K"))</f>
        <v>0</v>
      </c>
      <c r="BF149">
        <f t="shared" si="73"/>
        <v>0</v>
      </c>
      <c r="BH149">
        <f t="shared" si="74"/>
        <v>0</v>
      </c>
      <c r="BJ149">
        <f t="shared" si="75"/>
        <v>0</v>
      </c>
      <c r="BL149">
        <f t="shared" si="76"/>
        <v>0</v>
      </c>
      <c r="BN149">
        <f t="shared" si="77"/>
        <v>0</v>
      </c>
      <c r="BP149">
        <f t="shared" si="78"/>
        <v>0</v>
      </c>
      <c r="BR149">
        <f t="shared" si="79"/>
        <v>0</v>
      </c>
      <c r="BT149">
        <f t="shared" si="80"/>
        <v>0</v>
      </c>
      <c r="BV149">
        <f t="shared" si="81"/>
        <v>0</v>
      </c>
      <c r="BX149">
        <f t="shared" si="82"/>
        <v>0</v>
      </c>
      <c r="BZ149">
        <f t="shared" si="83"/>
        <v>0</v>
      </c>
      <c r="CB149">
        <f t="shared" si="84"/>
        <v>0</v>
      </c>
      <c r="CD149">
        <f t="shared" si="85"/>
        <v>0</v>
      </c>
      <c r="CF149">
        <f t="shared" si="86"/>
        <v>0</v>
      </c>
      <c r="CH149">
        <f t="shared" si="87"/>
        <v>0</v>
      </c>
      <c r="CJ149">
        <f t="shared" si="88"/>
        <v>0</v>
      </c>
      <c r="CL149">
        <f t="shared" si="89"/>
        <v>0</v>
      </c>
      <c r="CN149">
        <f t="shared" si="90"/>
        <v>0</v>
      </c>
      <c r="CP149">
        <f t="shared" si="91"/>
        <v>0</v>
      </c>
      <c r="CR149">
        <f t="shared" si="92"/>
        <v>0</v>
      </c>
      <c r="CT149">
        <f t="shared" si="93"/>
        <v>0</v>
      </c>
      <c r="CV149">
        <f t="shared" si="94"/>
        <v>0</v>
      </c>
      <c r="CX149">
        <f t="shared" si="95"/>
        <v>0</v>
      </c>
    </row>
    <row r="150" spans="2:102" ht="24.9" customHeight="1">
      <c r="B150" s="102" t="s">
        <v>240</v>
      </c>
      <c r="C150" s="103" t="str">
        <f>IF(ISBLANK('2 Spis zawodników - planowanych'!P15),"",'2 Spis zawodników - planowanych'!P15)</f>
        <v/>
      </c>
      <c r="D150" s="103" t="str">
        <f>IF('6 Obecność na treningu'!B107="","",'6 Obecność na treningu'!B107)</f>
        <v/>
      </c>
      <c r="E150" s="103" t="str">
        <f>IF('6 Obecność na treningu'!C107="","",'6 Obecność na treningu'!C107)</f>
        <v/>
      </c>
      <c r="F150" s="104" t="str">
        <f>IF('6 Obecność na treningu'!D107="","",'6 Obecność na treningu'!D107)</f>
        <v/>
      </c>
      <c r="G150" s="201" t="str">
        <f t="shared" si="72"/>
        <v/>
      </c>
      <c r="H150" s="646" t="s">
        <v>171</v>
      </c>
      <c r="I150" s="648"/>
      <c r="L150">
        <f>COUNTIF('6 Obecność na treningu'!G107:H107,("=T"))+COUNTIF('6 Obecność na treningu'!G107:H107,("=C"))+COUNTIF('6 Obecność na treningu'!G107:H107,("=K"))</f>
        <v>0</v>
      </c>
      <c r="N150">
        <f>COUNTIF('6 Obecność na treningu'!I107:J107,("=T"))+COUNTIF('6 Obecność na treningu'!I107:J107,("=C"))+COUNTIF('6 Obecność na treningu'!I107:J107,("=K"))</f>
        <v>0</v>
      </c>
      <c r="P150">
        <f>COUNTIF('6 Obecność na treningu'!K107:L107,("=T"))+COUNTIF('6 Obecność na treningu'!K107:L107,("=C"))+COUNTIF('6 Obecność na treningu'!K107:L107,("=K"))</f>
        <v>0</v>
      </c>
      <c r="R150">
        <f>COUNTIF('6 Obecność na treningu'!M107:N107,("=T"))+COUNTIF('6 Obecność na treningu'!M107:N107,("=C"))+COUNTIF('6 Obecność na treningu'!M107:N107,("=K"))</f>
        <v>0</v>
      </c>
      <c r="T150">
        <f>COUNTIF('6 Obecność na treningu'!O107:P107,("=T"))+COUNTIF('6 Obecność na treningu'!O107:P107,("=C"))+COUNTIF('6 Obecność na treningu'!O107:P107,("=K"))</f>
        <v>0</v>
      </c>
      <c r="V150">
        <f>COUNTIF('6 Obecność na treningu'!Q107:R107,("=T"))+COUNTIF('6 Obecność na treningu'!Q107:R107,("=C"))+COUNTIF('6 Obecność na treningu'!Q107:R107,("=K"))</f>
        <v>0</v>
      </c>
      <c r="X150">
        <f>COUNTIF('6 Obecność na treningu'!S107:T107,("=T"))+COUNTIF('6 Obecność na treningu'!S107:T107,("=C"))+COUNTIF('6 Obecność na treningu'!S107:T107,("=K"))</f>
        <v>0</v>
      </c>
      <c r="Z150">
        <f>COUNTIF('6 Obecność na treningu'!U107:V107,("=T"))+COUNTIF('6 Obecność na treningu'!U107:V107,("=C"))+COUNTIF('6 Obecność na treningu'!U107:V107,("=K"))</f>
        <v>0</v>
      </c>
      <c r="AB150">
        <f>COUNTIF('6 Obecność na treningu'!W107:X107,("=T"))+COUNTIF('6 Obecność na treningu'!W107:X107,("=C"))+COUNTIF('6 Obecność na treningu'!W107:X107,("=K"))</f>
        <v>0</v>
      </c>
      <c r="AD150">
        <f>COUNTIF('6 Obecność na treningu'!Y107:Z107,("=T"))+COUNTIF('6 Obecność na treningu'!Y107:Z107,("=C"))+COUNTIF('6 Obecność na treningu'!Y107:Z107,("=K"))</f>
        <v>0</v>
      </c>
      <c r="AF150">
        <f>COUNTIF('6 Obecność na treningu'!AA107:AB107,("=T"))+COUNTIF('6 Obecność na treningu'!AA107:AB107,("=C"))+COUNTIF('6 Obecność na treningu'!AA107:AB107,("=K"))</f>
        <v>0</v>
      </c>
      <c r="AH150">
        <f>COUNTIF('6 Obecność na treningu'!AC107:AD107,("=T"))+COUNTIF('6 Obecność na treningu'!AC107:AD107,("=C"))+COUNTIF('6 Obecność na treningu'!AC107:AD107,("=K"))</f>
        <v>0</v>
      </c>
      <c r="AJ150">
        <f>COUNTIF('6 Obecność na treningu'!AE107:AF107,("=T"))+COUNTIF('6 Obecność na treningu'!AE107:AF107,("=C"))+COUNTIF('6 Obecność na treningu'!AE107:AF107,("=K"))</f>
        <v>0</v>
      </c>
      <c r="AL150">
        <f>COUNTIF('6 Obecność na treningu'!AG107:AH107,("=T"))+COUNTIF('6 Obecność na treningu'!AG107:AH107,("=C"))+COUNTIF('6 Obecność na treningu'!AG107:AH107,("=K"))</f>
        <v>0</v>
      </c>
      <c r="AN150">
        <f>COUNTIF('6 Obecność na treningu'!AI107:AJ107,("=T"))+COUNTIF('6 Obecność na treningu'!AI107:AJ107,("=C"))+COUNTIF('6 Obecność na treningu'!AI107:AJ107,("=K"))</f>
        <v>0</v>
      </c>
      <c r="AP150">
        <f>COUNTIF('6 Obecność na treningu'!AK107:AL107,("=T"))+COUNTIF('6 Obecność na treningu'!AK107:AL107,("=C"))+COUNTIF('6 Obecność na treningu'!AK107:AL107,("=K"))</f>
        <v>0</v>
      </c>
      <c r="AR150">
        <f>COUNTIF('6 Obecność na treningu'!AM107:AN107,("=T"))+COUNTIF('6 Obecność na treningu'!AM107:AN107,("=C"))+COUNTIF('6 Obecność na treningu'!AM107:AN107,("=K"))</f>
        <v>0</v>
      </c>
      <c r="AT150">
        <f>COUNTIF('6 Obecność na treningu'!AO107:AP107,("=T"))+COUNTIF('6 Obecność na treningu'!AO107:AP107,("=C"))+COUNTIF('6 Obecność na treningu'!AO107:AP107,("=K"))</f>
        <v>0</v>
      </c>
      <c r="AV150">
        <f>COUNTIF('6 Obecność na treningu'!AQ107:AR107,("=T"))+COUNTIF('6 Obecność na treningu'!AQ107:AR107,("=C"))+COUNTIF('6 Obecność na treningu'!AQ107:AR107,("=K"))</f>
        <v>0</v>
      </c>
      <c r="AX150">
        <f>COUNTIF('6 Obecność na treningu'!AS107:AT107,("=T"))+COUNTIF('6 Obecność na treningu'!AS107:AT107,("=C"))+COUNTIF('6 Obecność na treningu'!AS107:AT107,("=K"))</f>
        <v>0</v>
      </c>
      <c r="AZ150">
        <f>COUNTIF('6 Obecność na treningu'!AU107:AV107,("=T"))+COUNTIF('6 Obecność na treningu'!AU107:AV107,("=C"))+COUNTIF('6 Obecność na treningu'!AU107:AV107,("=K"))</f>
        <v>0</v>
      </c>
      <c r="BB150">
        <f>COUNTIF('6 Obecność na treningu'!AW107:AX107,("=T"))+COUNTIF('6 Obecność na treningu'!AW107:AX107,("=C"))+COUNTIF('6 Obecność na treningu'!AW107:AX107,("=K"))</f>
        <v>0</v>
      </c>
      <c r="BD150">
        <f>COUNTIF('6 Obecność na treningu'!AY107:AZ107,("=T"))+COUNTIF('6 Obecność na treningu'!AY107:AZ107,("=C"))+COUNTIF('6 Obecność na treningu'!AY107:AZ107,("=K"))</f>
        <v>0</v>
      </c>
      <c r="BF150">
        <f t="shared" si="73"/>
        <v>0</v>
      </c>
      <c r="BH150">
        <f t="shared" si="74"/>
        <v>0</v>
      </c>
      <c r="BJ150">
        <f t="shared" si="75"/>
        <v>0</v>
      </c>
      <c r="BL150">
        <f t="shared" si="76"/>
        <v>0</v>
      </c>
      <c r="BN150">
        <f t="shared" si="77"/>
        <v>0</v>
      </c>
      <c r="BP150">
        <f t="shared" si="78"/>
        <v>0</v>
      </c>
      <c r="BR150">
        <f t="shared" si="79"/>
        <v>0</v>
      </c>
      <c r="BT150">
        <f t="shared" si="80"/>
        <v>0</v>
      </c>
      <c r="BV150">
        <f t="shared" si="81"/>
        <v>0</v>
      </c>
      <c r="BX150">
        <f t="shared" si="82"/>
        <v>0</v>
      </c>
      <c r="BZ150">
        <f t="shared" si="83"/>
        <v>0</v>
      </c>
      <c r="CB150">
        <f t="shared" si="84"/>
        <v>0</v>
      </c>
      <c r="CD150">
        <f t="shared" si="85"/>
        <v>0</v>
      </c>
      <c r="CF150">
        <f t="shared" si="86"/>
        <v>0</v>
      </c>
      <c r="CH150">
        <f t="shared" si="87"/>
        <v>0</v>
      </c>
      <c r="CJ150">
        <f t="shared" si="88"/>
        <v>0</v>
      </c>
      <c r="CL150">
        <f t="shared" si="89"/>
        <v>0</v>
      </c>
      <c r="CN150">
        <f t="shared" si="90"/>
        <v>0</v>
      </c>
      <c r="CP150">
        <f t="shared" si="91"/>
        <v>0</v>
      </c>
      <c r="CR150">
        <f t="shared" si="92"/>
        <v>0</v>
      </c>
      <c r="CT150">
        <f t="shared" si="93"/>
        <v>0</v>
      </c>
      <c r="CV150">
        <f t="shared" si="94"/>
        <v>0</v>
      </c>
      <c r="CX150">
        <f t="shared" si="95"/>
        <v>0</v>
      </c>
    </row>
    <row r="151" spans="2:102" ht="24.9" customHeight="1">
      <c r="B151" s="102" t="s">
        <v>241</v>
      </c>
      <c r="C151" s="103" t="str">
        <f>IF(ISBLANK('2 Spis zawodników - planowanych'!P16),"",'2 Spis zawodników - planowanych'!P16)</f>
        <v/>
      </c>
      <c r="D151" s="103" t="str">
        <f>IF('6 Obecność na treningu'!B108="","",'6 Obecność na treningu'!B108)</f>
        <v/>
      </c>
      <c r="E151" s="103" t="str">
        <f>IF('6 Obecność na treningu'!C108="","",'6 Obecność na treningu'!C108)</f>
        <v/>
      </c>
      <c r="F151" s="104" t="str">
        <f>IF('6 Obecność na treningu'!D108="","",'6 Obecność na treningu'!D108)</f>
        <v/>
      </c>
      <c r="G151" s="201" t="str">
        <f t="shared" si="72"/>
        <v/>
      </c>
      <c r="H151" s="646" t="s">
        <v>171</v>
      </c>
      <c r="I151" s="648"/>
      <c r="L151">
        <f>COUNTIF('6 Obecność na treningu'!G108:H108,("=T"))+COUNTIF('6 Obecność na treningu'!G108:H108,("=C"))+COUNTIF('6 Obecność na treningu'!G108:H108,("=K"))</f>
        <v>0</v>
      </c>
      <c r="N151">
        <f>COUNTIF('6 Obecność na treningu'!I108:J108,("=T"))+COUNTIF('6 Obecność na treningu'!I108:J108,("=C"))+COUNTIF('6 Obecność na treningu'!I108:J108,("=K"))</f>
        <v>0</v>
      </c>
      <c r="P151">
        <f>COUNTIF('6 Obecność na treningu'!K108:L108,("=T"))+COUNTIF('6 Obecność na treningu'!K108:L108,("=C"))+COUNTIF('6 Obecność na treningu'!K108:L108,("=K"))</f>
        <v>0</v>
      </c>
      <c r="R151">
        <f>COUNTIF('6 Obecność na treningu'!M108:N108,("=T"))+COUNTIF('6 Obecność na treningu'!M108:N108,("=C"))+COUNTIF('6 Obecność na treningu'!M108:N108,("=K"))</f>
        <v>0</v>
      </c>
      <c r="T151">
        <f>COUNTIF('6 Obecność na treningu'!O108:P108,("=T"))+COUNTIF('6 Obecność na treningu'!O108:P108,("=C"))+COUNTIF('6 Obecność na treningu'!O108:P108,("=K"))</f>
        <v>0</v>
      </c>
      <c r="V151">
        <f>COUNTIF('6 Obecność na treningu'!Q108:R108,("=T"))+COUNTIF('6 Obecność na treningu'!Q108:R108,("=C"))+COUNTIF('6 Obecność na treningu'!Q108:R108,("=K"))</f>
        <v>0</v>
      </c>
      <c r="X151">
        <f>COUNTIF('6 Obecność na treningu'!S108:T108,("=T"))+COUNTIF('6 Obecność na treningu'!S108:T108,("=C"))+COUNTIF('6 Obecność na treningu'!S108:T108,("=K"))</f>
        <v>0</v>
      </c>
      <c r="Z151">
        <f>COUNTIF('6 Obecność na treningu'!U108:V108,("=T"))+COUNTIF('6 Obecność na treningu'!U108:V108,("=C"))+COUNTIF('6 Obecność na treningu'!U108:V108,("=K"))</f>
        <v>0</v>
      </c>
      <c r="AB151">
        <f>COUNTIF('6 Obecność na treningu'!W108:X108,("=T"))+COUNTIF('6 Obecność na treningu'!W108:X108,("=C"))+COUNTIF('6 Obecność na treningu'!W108:X108,("=K"))</f>
        <v>0</v>
      </c>
      <c r="AD151">
        <f>COUNTIF('6 Obecność na treningu'!Y108:Z108,("=T"))+COUNTIF('6 Obecność na treningu'!Y108:Z108,("=C"))+COUNTIF('6 Obecność na treningu'!Y108:Z108,("=K"))</f>
        <v>0</v>
      </c>
      <c r="AF151">
        <f>COUNTIF('6 Obecność na treningu'!AA108:AB108,("=T"))+COUNTIF('6 Obecność na treningu'!AA108:AB108,("=C"))+COUNTIF('6 Obecność na treningu'!AA108:AB108,("=K"))</f>
        <v>0</v>
      </c>
      <c r="AH151">
        <f>COUNTIF('6 Obecność na treningu'!AC108:AD108,("=T"))+COUNTIF('6 Obecność na treningu'!AC108:AD108,("=C"))+COUNTIF('6 Obecność na treningu'!AC108:AD108,("=K"))</f>
        <v>0</v>
      </c>
      <c r="AJ151">
        <f>COUNTIF('6 Obecność na treningu'!AE108:AF108,("=T"))+COUNTIF('6 Obecność na treningu'!AE108:AF108,("=C"))+COUNTIF('6 Obecność na treningu'!AE108:AF108,("=K"))</f>
        <v>0</v>
      </c>
      <c r="AL151">
        <f>COUNTIF('6 Obecność na treningu'!AG108:AH108,("=T"))+COUNTIF('6 Obecność na treningu'!AG108:AH108,("=C"))+COUNTIF('6 Obecność na treningu'!AG108:AH108,("=K"))</f>
        <v>0</v>
      </c>
      <c r="AN151">
        <f>COUNTIF('6 Obecność na treningu'!AI108:AJ108,("=T"))+COUNTIF('6 Obecność na treningu'!AI108:AJ108,("=C"))+COUNTIF('6 Obecność na treningu'!AI108:AJ108,("=K"))</f>
        <v>0</v>
      </c>
      <c r="AP151">
        <f>COUNTIF('6 Obecność na treningu'!AK108:AL108,("=T"))+COUNTIF('6 Obecność na treningu'!AK108:AL108,("=C"))+COUNTIF('6 Obecność na treningu'!AK108:AL108,("=K"))</f>
        <v>0</v>
      </c>
      <c r="AR151">
        <f>COUNTIF('6 Obecność na treningu'!AM108:AN108,("=T"))+COUNTIF('6 Obecność na treningu'!AM108:AN108,("=C"))+COUNTIF('6 Obecność na treningu'!AM108:AN108,("=K"))</f>
        <v>0</v>
      </c>
      <c r="AT151">
        <f>COUNTIF('6 Obecność na treningu'!AO108:AP108,("=T"))+COUNTIF('6 Obecność na treningu'!AO108:AP108,("=C"))+COUNTIF('6 Obecność na treningu'!AO108:AP108,("=K"))</f>
        <v>0</v>
      </c>
      <c r="AV151">
        <f>COUNTIF('6 Obecność na treningu'!AQ108:AR108,("=T"))+COUNTIF('6 Obecność na treningu'!AQ108:AR108,("=C"))+COUNTIF('6 Obecność na treningu'!AQ108:AR108,("=K"))</f>
        <v>0</v>
      </c>
      <c r="AX151">
        <f>COUNTIF('6 Obecność na treningu'!AS108:AT108,("=T"))+COUNTIF('6 Obecność na treningu'!AS108:AT108,("=C"))+COUNTIF('6 Obecność na treningu'!AS108:AT108,("=K"))</f>
        <v>0</v>
      </c>
      <c r="AZ151">
        <f>COUNTIF('6 Obecność na treningu'!AU108:AV108,("=T"))+COUNTIF('6 Obecność na treningu'!AU108:AV108,("=C"))+COUNTIF('6 Obecność na treningu'!AU108:AV108,("=K"))</f>
        <v>0</v>
      </c>
      <c r="BB151">
        <f>COUNTIF('6 Obecność na treningu'!AW108:AX108,("=T"))+COUNTIF('6 Obecność na treningu'!AW108:AX108,("=C"))+COUNTIF('6 Obecność na treningu'!AW108:AX108,("=K"))</f>
        <v>0</v>
      </c>
      <c r="BD151">
        <f>COUNTIF('6 Obecność na treningu'!AY108:AZ108,("=T"))+COUNTIF('6 Obecność na treningu'!AY108:AZ108,("=C"))+COUNTIF('6 Obecność na treningu'!AY108:AZ108,("=K"))</f>
        <v>0</v>
      </c>
      <c r="BF151">
        <f t="shared" si="73"/>
        <v>0</v>
      </c>
      <c r="BH151">
        <f t="shared" si="74"/>
        <v>0</v>
      </c>
      <c r="BJ151">
        <f t="shared" si="75"/>
        <v>0</v>
      </c>
      <c r="BL151">
        <f t="shared" si="76"/>
        <v>0</v>
      </c>
      <c r="BN151">
        <f t="shared" si="77"/>
        <v>0</v>
      </c>
      <c r="BP151">
        <f t="shared" si="78"/>
        <v>0</v>
      </c>
      <c r="BR151">
        <f t="shared" si="79"/>
        <v>0</v>
      </c>
      <c r="BT151">
        <f t="shared" si="80"/>
        <v>0</v>
      </c>
      <c r="BV151">
        <f t="shared" si="81"/>
        <v>0</v>
      </c>
      <c r="BX151">
        <f t="shared" si="82"/>
        <v>0</v>
      </c>
      <c r="BZ151">
        <f t="shared" si="83"/>
        <v>0</v>
      </c>
      <c r="CB151">
        <f t="shared" si="84"/>
        <v>0</v>
      </c>
      <c r="CD151">
        <f t="shared" si="85"/>
        <v>0</v>
      </c>
      <c r="CF151">
        <f t="shared" si="86"/>
        <v>0</v>
      </c>
      <c r="CH151">
        <f t="shared" si="87"/>
        <v>0</v>
      </c>
      <c r="CJ151">
        <f t="shared" si="88"/>
        <v>0</v>
      </c>
      <c r="CL151">
        <f t="shared" si="89"/>
        <v>0</v>
      </c>
      <c r="CN151">
        <f t="shared" si="90"/>
        <v>0</v>
      </c>
      <c r="CP151">
        <f t="shared" si="91"/>
        <v>0</v>
      </c>
      <c r="CR151">
        <f t="shared" si="92"/>
        <v>0</v>
      </c>
      <c r="CT151">
        <f t="shared" si="93"/>
        <v>0</v>
      </c>
      <c r="CV151">
        <f t="shared" si="94"/>
        <v>0</v>
      </c>
      <c r="CX151">
        <f t="shared" si="95"/>
        <v>0</v>
      </c>
    </row>
    <row r="152" spans="2:102" ht="24.9" customHeight="1">
      <c r="B152" s="102" t="s">
        <v>242</v>
      </c>
      <c r="C152" s="103" t="str">
        <f>IF(ISBLANK('2 Spis zawodników - planowanych'!P17),"",'2 Spis zawodników - planowanych'!P17)</f>
        <v/>
      </c>
      <c r="D152" s="103" t="str">
        <f>IF('6 Obecność na treningu'!B109="","",'6 Obecność na treningu'!B109)</f>
        <v/>
      </c>
      <c r="E152" s="103" t="str">
        <f>IF('6 Obecność na treningu'!C109="","",'6 Obecność na treningu'!C109)</f>
        <v/>
      </c>
      <c r="F152" s="104" t="str">
        <f>IF('6 Obecność na treningu'!D109="","",'6 Obecność na treningu'!D109)</f>
        <v/>
      </c>
      <c r="G152" s="201" t="str">
        <f t="shared" si="72"/>
        <v/>
      </c>
      <c r="H152" s="646" t="s">
        <v>171</v>
      </c>
      <c r="I152" s="648"/>
      <c r="L152">
        <f>COUNTIF('6 Obecność na treningu'!G109:H109,("=T"))+COUNTIF('6 Obecność na treningu'!G109:H109,("=C"))+COUNTIF('6 Obecność na treningu'!G109:H109,("=K"))</f>
        <v>0</v>
      </c>
      <c r="N152">
        <f>COUNTIF('6 Obecność na treningu'!I109:J109,("=T"))+COUNTIF('6 Obecność na treningu'!I109:J109,("=C"))+COUNTIF('6 Obecność na treningu'!I109:J109,("=K"))</f>
        <v>0</v>
      </c>
      <c r="P152">
        <f>COUNTIF('6 Obecność na treningu'!K109:L109,("=T"))+COUNTIF('6 Obecność na treningu'!K109:L109,("=C"))+COUNTIF('6 Obecność na treningu'!K109:L109,("=K"))</f>
        <v>0</v>
      </c>
      <c r="R152">
        <f>COUNTIF('6 Obecność na treningu'!M109:N109,("=T"))+COUNTIF('6 Obecność na treningu'!M109:N109,("=C"))+COUNTIF('6 Obecność na treningu'!M109:N109,("=K"))</f>
        <v>0</v>
      </c>
      <c r="T152">
        <f>COUNTIF('6 Obecność na treningu'!O109:P109,("=T"))+COUNTIF('6 Obecność na treningu'!O109:P109,("=C"))+COUNTIF('6 Obecność na treningu'!O109:P109,("=K"))</f>
        <v>0</v>
      </c>
      <c r="V152">
        <f>COUNTIF('6 Obecność na treningu'!Q109:R109,("=T"))+COUNTIF('6 Obecność na treningu'!Q109:R109,("=C"))+COUNTIF('6 Obecność na treningu'!Q109:R109,("=K"))</f>
        <v>0</v>
      </c>
      <c r="X152">
        <f>COUNTIF('6 Obecność na treningu'!S109:T109,("=T"))+COUNTIF('6 Obecność na treningu'!S109:T109,("=C"))+COUNTIF('6 Obecność na treningu'!S109:T109,("=K"))</f>
        <v>0</v>
      </c>
      <c r="Z152">
        <f>COUNTIF('6 Obecność na treningu'!U109:V109,("=T"))+COUNTIF('6 Obecność na treningu'!U109:V109,("=C"))+COUNTIF('6 Obecność na treningu'!U109:V109,("=K"))</f>
        <v>0</v>
      </c>
      <c r="AB152">
        <f>COUNTIF('6 Obecność na treningu'!W109:X109,("=T"))+COUNTIF('6 Obecność na treningu'!W109:X109,("=C"))+COUNTIF('6 Obecność na treningu'!W109:X109,("=K"))</f>
        <v>0</v>
      </c>
      <c r="AD152">
        <f>COUNTIF('6 Obecność na treningu'!Y109:Z109,("=T"))+COUNTIF('6 Obecność na treningu'!Y109:Z109,("=C"))+COUNTIF('6 Obecność na treningu'!Y109:Z109,("=K"))</f>
        <v>0</v>
      </c>
      <c r="AF152">
        <f>COUNTIF('6 Obecność na treningu'!AA109:AB109,("=T"))+COUNTIF('6 Obecność na treningu'!AA109:AB109,("=C"))+COUNTIF('6 Obecność na treningu'!AA109:AB109,("=K"))</f>
        <v>0</v>
      </c>
      <c r="AH152">
        <f>COUNTIF('6 Obecność na treningu'!AC109:AD109,("=T"))+COUNTIF('6 Obecność na treningu'!AC109:AD109,("=C"))+COUNTIF('6 Obecność na treningu'!AC109:AD109,("=K"))</f>
        <v>0</v>
      </c>
      <c r="AJ152">
        <f>COUNTIF('6 Obecność na treningu'!AE109:AF109,("=T"))+COUNTIF('6 Obecność na treningu'!AE109:AF109,("=C"))+COUNTIF('6 Obecność na treningu'!AE109:AF109,("=K"))</f>
        <v>0</v>
      </c>
      <c r="AL152">
        <f>COUNTIF('6 Obecność na treningu'!AG109:AH109,("=T"))+COUNTIF('6 Obecność na treningu'!AG109:AH109,("=C"))+COUNTIF('6 Obecność na treningu'!AG109:AH109,("=K"))</f>
        <v>0</v>
      </c>
      <c r="AN152">
        <f>COUNTIF('6 Obecność na treningu'!AI109:AJ109,("=T"))+COUNTIF('6 Obecność na treningu'!AI109:AJ109,("=C"))+COUNTIF('6 Obecność na treningu'!AI109:AJ109,("=K"))</f>
        <v>0</v>
      </c>
      <c r="AP152">
        <f>COUNTIF('6 Obecność na treningu'!AK109:AL109,("=T"))+COUNTIF('6 Obecność na treningu'!AK109:AL109,("=C"))+COUNTIF('6 Obecność na treningu'!AK109:AL109,("=K"))</f>
        <v>0</v>
      </c>
      <c r="AR152">
        <f>COUNTIF('6 Obecność na treningu'!AM109:AN109,("=T"))+COUNTIF('6 Obecność na treningu'!AM109:AN109,("=C"))+COUNTIF('6 Obecność na treningu'!AM109:AN109,("=K"))</f>
        <v>0</v>
      </c>
      <c r="AT152">
        <f>COUNTIF('6 Obecność na treningu'!AO109:AP109,("=T"))+COUNTIF('6 Obecność na treningu'!AO109:AP109,("=C"))+COUNTIF('6 Obecność na treningu'!AO109:AP109,("=K"))</f>
        <v>0</v>
      </c>
      <c r="AV152">
        <f>COUNTIF('6 Obecność na treningu'!AQ109:AR109,("=T"))+COUNTIF('6 Obecność na treningu'!AQ109:AR109,("=C"))+COUNTIF('6 Obecność na treningu'!AQ109:AR109,("=K"))</f>
        <v>0</v>
      </c>
      <c r="AX152">
        <f>COUNTIF('6 Obecność na treningu'!AS109:AT109,("=T"))+COUNTIF('6 Obecność na treningu'!AS109:AT109,("=C"))+COUNTIF('6 Obecność na treningu'!AS109:AT109,("=K"))</f>
        <v>0</v>
      </c>
      <c r="AZ152">
        <f>COUNTIF('6 Obecność na treningu'!AU109:AV109,("=T"))+COUNTIF('6 Obecność na treningu'!AU109:AV109,("=C"))+COUNTIF('6 Obecność na treningu'!AU109:AV109,("=K"))</f>
        <v>0</v>
      </c>
      <c r="BB152">
        <f>COUNTIF('6 Obecność na treningu'!AW109:AX109,("=T"))+COUNTIF('6 Obecność na treningu'!AW109:AX109,("=C"))+COUNTIF('6 Obecność na treningu'!AW109:AX109,("=K"))</f>
        <v>0</v>
      </c>
      <c r="BD152">
        <f>COUNTIF('6 Obecność na treningu'!AY109:AZ109,("=T"))+COUNTIF('6 Obecność na treningu'!AY109:AZ109,("=C"))+COUNTIF('6 Obecność na treningu'!AY109:AZ109,("=K"))</f>
        <v>0</v>
      </c>
      <c r="BF152">
        <f t="shared" si="73"/>
        <v>0</v>
      </c>
      <c r="BH152">
        <f t="shared" si="74"/>
        <v>0</v>
      </c>
      <c r="BJ152">
        <f t="shared" si="75"/>
        <v>0</v>
      </c>
      <c r="BL152">
        <f t="shared" si="76"/>
        <v>0</v>
      </c>
      <c r="BN152">
        <f t="shared" si="77"/>
        <v>0</v>
      </c>
      <c r="BP152">
        <f t="shared" si="78"/>
        <v>0</v>
      </c>
      <c r="BR152">
        <f t="shared" si="79"/>
        <v>0</v>
      </c>
      <c r="BT152">
        <f t="shared" si="80"/>
        <v>0</v>
      </c>
      <c r="BV152">
        <f t="shared" si="81"/>
        <v>0</v>
      </c>
      <c r="BX152">
        <f t="shared" si="82"/>
        <v>0</v>
      </c>
      <c r="BZ152">
        <f t="shared" si="83"/>
        <v>0</v>
      </c>
      <c r="CB152">
        <f t="shared" si="84"/>
        <v>0</v>
      </c>
      <c r="CD152">
        <f t="shared" si="85"/>
        <v>0</v>
      </c>
      <c r="CF152">
        <f t="shared" si="86"/>
        <v>0</v>
      </c>
      <c r="CH152">
        <f t="shared" si="87"/>
        <v>0</v>
      </c>
      <c r="CJ152">
        <f t="shared" si="88"/>
        <v>0</v>
      </c>
      <c r="CL152">
        <f t="shared" si="89"/>
        <v>0</v>
      </c>
      <c r="CN152">
        <f t="shared" si="90"/>
        <v>0</v>
      </c>
      <c r="CP152">
        <f t="shared" si="91"/>
        <v>0</v>
      </c>
      <c r="CR152">
        <f t="shared" si="92"/>
        <v>0</v>
      </c>
      <c r="CT152">
        <f t="shared" si="93"/>
        <v>0</v>
      </c>
      <c r="CV152">
        <f t="shared" si="94"/>
        <v>0</v>
      </c>
      <c r="CX152">
        <f t="shared" si="95"/>
        <v>0</v>
      </c>
    </row>
    <row r="153" spans="2:102" ht="24.9" customHeight="1">
      <c r="B153" s="102" t="s">
        <v>243</v>
      </c>
      <c r="C153" s="103" t="str">
        <f>IF(ISBLANK('2 Spis zawodników - planowanych'!P18),"",'2 Spis zawodników - planowanych'!P18)</f>
        <v/>
      </c>
      <c r="D153" s="103" t="str">
        <f>IF('6 Obecność na treningu'!B110="","",'6 Obecność na treningu'!B110)</f>
        <v/>
      </c>
      <c r="E153" s="103" t="str">
        <f>IF('6 Obecność na treningu'!C110="","",'6 Obecność na treningu'!C110)</f>
        <v/>
      </c>
      <c r="F153" s="104" t="str">
        <f>IF('6 Obecność na treningu'!D110="","",'6 Obecność na treningu'!D110)</f>
        <v/>
      </c>
      <c r="G153" s="201" t="str">
        <f t="shared" si="72"/>
        <v/>
      </c>
      <c r="H153" s="646" t="s">
        <v>171</v>
      </c>
      <c r="I153" s="648"/>
      <c r="L153">
        <f>COUNTIF('6 Obecność na treningu'!G110:H110,("=T"))+COUNTIF('6 Obecność na treningu'!G110:H110,("=C"))+COUNTIF('6 Obecność na treningu'!G110:H110,("=K"))</f>
        <v>0</v>
      </c>
      <c r="N153">
        <f>COUNTIF('6 Obecność na treningu'!I110:J110,("=T"))+COUNTIF('6 Obecność na treningu'!I110:J110,("=C"))+COUNTIF('6 Obecność na treningu'!I110:J110,("=K"))</f>
        <v>0</v>
      </c>
      <c r="P153">
        <f>COUNTIF('6 Obecność na treningu'!K110:L110,("=T"))+COUNTIF('6 Obecność na treningu'!K110:L110,("=C"))+COUNTIF('6 Obecność na treningu'!K110:L110,("=K"))</f>
        <v>0</v>
      </c>
      <c r="R153">
        <f>COUNTIF('6 Obecność na treningu'!M110:N110,("=T"))+COUNTIF('6 Obecność na treningu'!M110:N110,("=C"))+COUNTIF('6 Obecność na treningu'!M110:N110,("=K"))</f>
        <v>0</v>
      </c>
      <c r="T153">
        <f>COUNTIF('6 Obecność na treningu'!O110:P110,("=T"))+COUNTIF('6 Obecność na treningu'!O110:P110,("=C"))+COUNTIF('6 Obecność na treningu'!O110:P110,("=K"))</f>
        <v>0</v>
      </c>
      <c r="V153">
        <f>COUNTIF('6 Obecność na treningu'!Q110:R110,("=T"))+COUNTIF('6 Obecność na treningu'!Q110:R110,("=C"))+COUNTIF('6 Obecność na treningu'!Q110:R110,("=K"))</f>
        <v>0</v>
      </c>
      <c r="X153">
        <f>COUNTIF('6 Obecność na treningu'!S110:T110,("=T"))+COUNTIF('6 Obecność na treningu'!S110:T110,("=C"))+COUNTIF('6 Obecność na treningu'!S110:T110,("=K"))</f>
        <v>0</v>
      </c>
      <c r="Z153">
        <f>COUNTIF('6 Obecność na treningu'!U110:V110,("=T"))+COUNTIF('6 Obecność na treningu'!U110:V110,("=C"))+COUNTIF('6 Obecność na treningu'!U110:V110,("=K"))</f>
        <v>0</v>
      </c>
      <c r="AB153">
        <f>COUNTIF('6 Obecność na treningu'!W110:X110,("=T"))+COUNTIF('6 Obecność na treningu'!W110:X110,("=C"))+COUNTIF('6 Obecność na treningu'!W110:X110,("=K"))</f>
        <v>0</v>
      </c>
      <c r="AD153">
        <f>COUNTIF('6 Obecność na treningu'!Y110:Z110,("=T"))+COUNTIF('6 Obecność na treningu'!Y110:Z110,("=C"))+COUNTIF('6 Obecność na treningu'!Y110:Z110,("=K"))</f>
        <v>0</v>
      </c>
      <c r="AF153">
        <f>COUNTIF('6 Obecność na treningu'!AA110:AB110,("=T"))+COUNTIF('6 Obecność na treningu'!AA110:AB110,("=C"))+COUNTIF('6 Obecność na treningu'!AA110:AB110,("=K"))</f>
        <v>0</v>
      </c>
      <c r="AH153">
        <f>COUNTIF('6 Obecność na treningu'!AC110:AD110,("=T"))+COUNTIF('6 Obecność na treningu'!AC110:AD110,("=C"))+COUNTIF('6 Obecność na treningu'!AC110:AD110,("=K"))</f>
        <v>0</v>
      </c>
      <c r="AJ153">
        <f>COUNTIF('6 Obecność na treningu'!AE110:AF110,("=T"))+COUNTIF('6 Obecność na treningu'!AE110:AF110,("=C"))+COUNTIF('6 Obecność na treningu'!AE110:AF110,("=K"))</f>
        <v>0</v>
      </c>
      <c r="AL153">
        <f>COUNTIF('6 Obecność na treningu'!AG110:AH110,("=T"))+COUNTIF('6 Obecność na treningu'!AG110:AH110,("=C"))+COUNTIF('6 Obecność na treningu'!AG110:AH110,("=K"))</f>
        <v>0</v>
      </c>
      <c r="AN153">
        <f>COUNTIF('6 Obecność na treningu'!AI110:AJ110,("=T"))+COUNTIF('6 Obecność na treningu'!AI110:AJ110,("=C"))+COUNTIF('6 Obecność na treningu'!AI110:AJ110,("=K"))</f>
        <v>0</v>
      </c>
      <c r="AP153">
        <f>COUNTIF('6 Obecność na treningu'!AK110:AL110,("=T"))+COUNTIF('6 Obecność na treningu'!AK110:AL110,("=C"))+COUNTIF('6 Obecność na treningu'!AK110:AL110,("=K"))</f>
        <v>0</v>
      </c>
      <c r="AR153">
        <f>COUNTIF('6 Obecność na treningu'!AM110:AN110,("=T"))+COUNTIF('6 Obecność na treningu'!AM110:AN110,("=C"))+COUNTIF('6 Obecność na treningu'!AM110:AN110,("=K"))</f>
        <v>0</v>
      </c>
      <c r="AT153">
        <f>COUNTIF('6 Obecność na treningu'!AO110:AP110,("=T"))+COUNTIF('6 Obecność na treningu'!AO110:AP110,("=C"))+COUNTIF('6 Obecność na treningu'!AO110:AP110,("=K"))</f>
        <v>0</v>
      </c>
      <c r="AV153">
        <f>COUNTIF('6 Obecność na treningu'!AQ110:AR110,("=T"))+COUNTIF('6 Obecność na treningu'!AQ110:AR110,("=C"))+COUNTIF('6 Obecność na treningu'!AQ110:AR110,("=K"))</f>
        <v>0</v>
      </c>
      <c r="AX153">
        <f>COUNTIF('6 Obecność na treningu'!AS110:AT110,("=T"))+COUNTIF('6 Obecność na treningu'!AS110:AT110,("=C"))+COUNTIF('6 Obecność na treningu'!AS110:AT110,("=K"))</f>
        <v>0</v>
      </c>
      <c r="AZ153">
        <f>COUNTIF('6 Obecność na treningu'!AU110:AV110,("=T"))+COUNTIF('6 Obecność na treningu'!AU110:AV110,("=C"))+COUNTIF('6 Obecność na treningu'!AU110:AV110,("=K"))</f>
        <v>0</v>
      </c>
      <c r="BB153">
        <f>COUNTIF('6 Obecność na treningu'!AW110:AX110,("=T"))+COUNTIF('6 Obecność na treningu'!AW110:AX110,("=C"))+COUNTIF('6 Obecność na treningu'!AW110:AX110,("=K"))</f>
        <v>0</v>
      </c>
      <c r="BD153">
        <f>COUNTIF('6 Obecność na treningu'!AY110:AZ110,("=T"))+COUNTIF('6 Obecność na treningu'!AY110:AZ110,("=C"))+COUNTIF('6 Obecność na treningu'!AY110:AZ110,("=K"))</f>
        <v>0</v>
      </c>
      <c r="BF153">
        <f t="shared" si="73"/>
        <v>0</v>
      </c>
      <c r="BH153">
        <f t="shared" si="74"/>
        <v>0</v>
      </c>
      <c r="BJ153">
        <f t="shared" si="75"/>
        <v>0</v>
      </c>
      <c r="BL153">
        <f t="shared" si="76"/>
        <v>0</v>
      </c>
      <c r="BN153">
        <f t="shared" si="77"/>
        <v>0</v>
      </c>
      <c r="BP153">
        <f t="shared" si="78"/>
        <v>0</v>
      </c>
      <c r="BR153">
        <f t="shared" si="79"/>
        <v>0</v>
      </c>
      <c r="BT153">
        <f t="shared" si="80"/>
        <v>0</v>
      </c>
      <c r="BV153">
        <f t="shared" si="81"/>
        <v>0</v>
      </c>
      <c r="BX153">
        <f t="shared" si="82"/>
        <v>0</v>
      </c>
      <c r="BZ153">
        <f t="shared" si="83"/>
        <v>0</v>
      </c>
      <c r="CB153">
        <f t="shared" si="84"/>
        <v>0</v>
      </c>
      <c r="CD153">
        <f t="shared" si="85"/>
        <v>0</v>
      </c>
      <c r="CF153">
        <f t="shared" si="86"/>
        <v>0</v>
      </c>
      <c r="CH153">
        <f t="shared" si="87"/>
        <v>0</v>
      </c>
      <c r="CJ153">
        <f t="shared" si="88"/>
        <v>0</v>
      </c>
      <c r="CL153">
        <f t="shared" si="89"/>
        <v>0</v>
      </c>
      <c r="CN153">
        <f t="shared" si="90"/>
        <v>0</v>
      </c>
      <c r="CP153">
        <f t="shared" si="91"/>
        <v>0</v>
      </c>
      <c r="CR153">
        <f t="shared" si="92"/>
        <v>0</v>
      </c>
      <c r="CT153">
        <f t="shared" si="93"/>
        <v>0</v>
      </c>
      <c r="CV153">
        <f t="shared" si="94"/>
        <v>0</v>
      </c>
      <c r="CX153">
        <f t="shared" si="95"/>
        <v>0</v>
      </c>
    </row>
    <row r="154" spans="2:102" ht="24.9" customHeight="1">
      <c r="B154" s="102" t="s">
        <v>244</v>
      </c>
      <c r="C154" s="103" t="str">
        <f>IF(ISBLANK('2 Spis zawodników - planowanych'!P19),"",'2 Spis zawodników - planowanych'!P19)</f>
        <v/>
      </c>
      <c r="D154" s="103" t="str">
        <f>IF('6 Obecność na treningu'!B111="","",'6 Obecność na treningu'!B111)</f>
        <v/>
      </c>
      <c r="E154" s="103" t="str">
        <f>IF('6 Obecność na treningu'!C111="","",'6 Obecność na treningu'!C111)</f>
        <v/>
      </c>
      <c r="F154" s="104" t="str">
        <f>IF('6 Obecność na treningu'!D111="","",'6 Obecność na treningu'!D111)</f>
        <v/>
      </c>
      <c r="G154" s="201" t="str">
        <f t="shared" si="72"/>
        <v/>
      </c>
      <c r="H154" s="646" t="s">
        <v>171</v>
      </c>
      <c r="I154" s="648"/>
      <c r="L154">
        <f>COUNTIF('6 Obecność na treningu'!G111:H111,("=T"))+COUNTIF('6 Obecność na treningu'!G111:H111,("=C"))+COUNTIF('6 Obecność na treningu'!G111:H111,("=K"))</f>
        <v>0</v>
      </c>
      <c r="N154">
        <f>COUNTIF('6 Obecność na treningu'!I111:J111,("=T"))+COUNTIF('6 Obecność na treningu'!I111:J111,("=C"))+COUNTIF('6 Obecność na treningu'!I111:J111,("=K"))</f>
        <v>0</v>
      </c>
      <c r="P154">
        <f>COUNTIF('6 Obecność na treningu'!K111:L111,("=T"))+COUNTIF('6 Obecność na treningu'!K111:L111,("=C"))+COUNTIF('6 Obecność na treningu'!K111:L111,("=K"))</f>
        <v>0</v>
      </c>
      <c r="R154">
        <f>COUNTIF('6 Obecność na treningu'!M111:N111,("=T"))+COUNTIF('6 Obecność na treningu'!M111:N111,("=C"))+COUNTIF('6 Obecność na treningu'!M111:N111,("=K"))</f>
        <v>0</v>
      </c>
      <c r="T154">
        <f>COUNTIF('6 Obecność na treningu'!O111:P111,("=T"))+COUNTIF('6 Obecność na treningu'!O111:P111,("=C"))+COUNTIF('6 Obecność na treningu'!O111:P111,("=K"))</f>
        <v>0</v>
      </c>
      <c r="V154">
        <f>COUNTIF('6 Obecność na treningu'!Q111:R111,("=T"))+COUNTIF('6 Obecność na treningu'!Q111:R111,("=C"))+COUNTIF('6 Obecność na treningu'!Q111:R111,("=K"))</f>
        <v>0</v>
      </c>
      <c r="X154">
        <f>COUNTIF('6 Obecność na treningu'!S111:T111,("=T"))+COUNTIF('6 Obecność na treningu'!S111:T111,("=C"))+COUNTIF('6 Obecność na treningu'!S111:T111,("=K"))</f>
        <v>0</v>
      </c>
      <c r="Z154">
        <f>COUNTIF('6 Obecność na treningu'!U111:V111,("=T"))+COUNTIF('6 Obecność na treningu'!U111:V111,("=C"))+COUNTIF('6 Obecność na treningu'!U111:V111,("=K"))</f>
        <v>0</v>
      </c>
      <c r="AB154">
        <f>COUNTIF('6 Obecność na treningu'!W111:X111,("=T"))+COUNTIF('6 Obecność na treningu'!W111:X111,("=C"))+COUNTIF('6 Obecność na treningu'!W111:X111,("=K"))</f>
        <v>0</v>
      </c>
      <c r="AD154">
        <f>COUNTIF('6 Obecność na treningu'!Y111:Z111,("=T"))+COUNTIF('6 Obecność na treningu'!Y111:Z111,("=C"))+COUNTIF('6 Obecność na treningu'!Y111:Z111,("=K"))</f>
        <v>0</v>
      </c>
      <c r="AF154">
        <f>COUNTIF('6 Obecność na treningu'!AA111:AB111,("=T"))+COUNTIF('6 Obecność na treningu'!AA111:AB111,("=C"))+COUNTIF('6 Obecność na treningu'!AA111:AB111,("=K"))</f>
        <v>0</v>
      </c>
      <c r="AH154">
        <f>COUNTIF('6 Obecność na treningu'!AC111:AD111,("=T"))+COUNTIF('6 Obecność na treningu'!AC111:AD111,("=C"))+COUNTIF('6 Obecność na treningu'!AC111:AD111,("=K"))</f>
        <v>0</v>
      </c>
      <c r="AJ154">
        <f>COUNTIF('6 Obecność na treningu'!AE111:AF111,("=T"))+COUNTIF('6 Obecność na treningu'!AE111:AF111,("=C"))+COUNTIF('6 Obecność na treningu'!AE111:AF111,("=K"))</f>
        <v>0</v>
      </c>
      <c r="AL154">
        <f>COUNTIF('6 Obecność na treningu'!AG111:AH111,("=T"))+COUNTIF('6 Obecność na treningu'!AG111:AH111,("=C"))+COUNTIF('6 Obecność na treningu'!AG111:AH111,("=K"))</f>
        <v>0</v>
      </c>
      <c r="AN154">
        <f>COUNTIF('6 Obecność na treningu'!AI111:AJ111,("=T"))+COUNTIF('6 Obecność na treningu'!AI111:AJ111,("=C"))+COUNTIF('6 Obecność na treningu'!AI111:AJ111,("=K"))</f>
        <v>0</v>
      </c>
      <c r="AP154">
        <f>COUNTIF('6 Obecność na treningu'!AK111:AL111,("=T"))+COUNTIF('6 Obecność na treningu'!AK111:AL111,("=C"))+COUNTIF('6 Obecność na treningu'!AK111:AL111,("=K"))</f>
        <v>0</v>
      </c>
      <c r="AR154">
        <f>COUNTIF('6 Obecność na treningu'!AM111:AN111,("=T"))+COUNTIF('6 Obecność na treningu'!AM111:AN111,("=C"))+COUNTIF('6 Obecność na treningu'!AM111:AN111,("=K"))</f>
        <v>0</v>
      </c>
      <c r="AT154">
        <f>COUNTIF('6 Obecność na treningu'!AO111:AP111,("=T"))+COUNTIF('6 Obecność na treningu'!AO111:AP111,("=C"))+COUNTIF('6 Obecność na treningu'!AO111:AP111,("=K"))</f>
        <v>0</v>
      </c>
      <c r="AV154">
        <f>COUNTIF('6 Obecność na treningu'!AQ111:AR111,("=T"))+COUNTIF('6 Obecność na treningu'!AQ111:AR111,("=C"))+COUNTIF('6 Obecność na treningu'!AQ111:AR111,("=K"))</f>
        <v>0</v>
      </c>
      <c r="AX154">
        <f>COUNTIF('6 Obecność na treningu'!AS111:AT111,("=T"))+COUNTIF('6 Obecność na treningu'!AS111:AT111,("=C"))+COUNTIF('6 Obecność na treningu'!AS111:AT111,("=K"))</f>
        <v>0</v>
      </c>
      <c r="AZ154">
        <f>COUNTIF('6 Obecność na treningu'!AU111:AV111,("=T"))+COUNTIF('6 Obecność na treningu'!AU111:AV111,("=C"))+COUNTIF('6 Obecność na treningu'!AU111:AV111,("=K"))</f>
        <v>0</v>
      </c>
      <c r="BB154">
        <f>COUNTIF('6 Obecność na treningu'!AW111:AX111,("=T"))+COUNTIF('6 Obecność na treningu'!AW111:AX111,("=C"))+COUNTIF('6 Obecność na treningu'!AW111:AX111,("=K"))</f>
        <v>0</v>
      </c>
      <c r="BD154">
        <f>COUNTIF('6 Obecność na treningu'!AY111:AZ111,("=T"))+COUNTIF('6 Obecność na treningu'!AY111:AZ111,("=C"))+COUNTIF('6 Obecność na treningu'!AY111:AZ111,("=K"))</f>
        <v>0</v>
      </c>
      <c r="BF154">
        <f t="shared" si="73"/>
        <v>0</v>
      </c>
      <c r="BH154">
        <f t="shared" si="74"/>
        <v>0</v>
      </c>
      <c r="BJ154">
        <f t="shared" si="75"/>
        <v>0</v>
      </c>
      <c r="BL154">
        <f t="shared" si="76"/>
        <v>0</v>
      </c>
      <c r="BN154">
        <f t="shared" si="77"/>
        <v>0</v>
      </c>
      <c r="BP154">
        <f t="shared" si="78"/>
        <v>0</v>
      </c>
      <c r="BR154">
        <f t="shared" si="79"/>
        <v>0</v>
      </c>
      <c r="BT154">
        <f t="shared" si="80"/>
        <v>0</v>
      </c>
      <c r="BV154">
        <f t="shared" si="81"/>
        <v>0</v>
      </c>
      <c r="BX154">
        <f t="shared" si="82"/>
        <v>0</v>
      </c>
      <c r="BZ154">
        <f t="shared" si="83"/>
        <v>0</v>
      </c>
      <c r="CB154">
        <f t="shared" si="84"/>
        <v>0</v>
      </c>
      <c r="CD154">
        <f t="shared" si="85"/>
        <v>0</v>
      </c>
      <c r="CF154">
        <f t="shared" si="86"/>
        <v>0</v>
      </c>
      <c r="CH154">
        <f t="shared" si="87"/>
        <v>0</v>
      </c>
      <c r="CJ154">
        <f t="shared" si="88"/>
        <v>0</v>
      </c>
      <c r="CL154">
        <f t="shared" si="89"/>
        <v>0</v>
      </c>
      <c r="CN154">
        <f t="shared" si="90"/>
        <v>0</v>
      </c>
      <c r="CP154">
        <f t="shared" si="91"/>
        <v>0</v>
      </c>
      <c r="CR154">
        <f t="shared" si="92"/>
        <v>0</v>
      </c>
      <c r="CT154">
        <f t="shared" si="93"/>
        <v>0</v>
      </c>
      <c r="CV154">
        <f t="shared" si="94"/>
        <v>0</v>
      </c>
      <c r="CX154">
        <f t="shared" si="95"/>
        <v>0</v>
      </c>
    </row>
    <row r="155" spans="2:102" ht="24.9" customHeight="1">
      <c r="B155" s="102" t="s">
        <v>245</v>
      </c>
      <c r="C155" s="103" t="str">
        <f>IF(ISBLANK('2 Spis zawodników - planowanych'!P20),"",'2 Spis zawodników - planowanych'!P20)</f>
        <v/>
      </c>
      <c r="D155" s="103" t="str">
        <f>IF('6 Obecność na treningu'!B112="","",'6 Obecność na treningu'!B112)</f>
        <v/>
      </c>
      <c r="E155" s="103" t="str">
        <f>IF('6 Obecność na treningu'!C112="","",'6 Obecność na treningu'!C112)</f>
        <v/>
      </c>
      <c r="F155" s="104" t="str">
        <f>IF('6 Obecność na treningu'!D112="","",'6 Obecność na treningu'!D112)</f>
        <v/>
      </c>
      <c r="G155" s="201" t="str">
        <f t="shared" si="72"/>
        <v/>
      </c>
      <c r="H155" s="646" t="s">
        <v>171</v>
      </c>
      <c r="I155" s="648"/>
      <c r="L155">
        <f>COUNTIF('6 Obecność na treningu'!G112:H112,("=T"))+COUNTIF('6 Obecność na treningu'!G112:H112,("=C"))+COUNTIF('6 Obecność na treningu'!G112:H112,("=K"))</f>
        <v>0</v>
      </c>
      <c r="N155">
        <f>COUNTIF('6 Obecność na treningu'!I112:J112,("=T"))+COUNTIF('6 Obecność na treningu'!I112:J112,("=C"))+COUNTIF('6 Obecność na treningu'!I112:J112,("=K"))</f>
        <v>0</v>
      </c>
      <c r="P155">
        <f>COUNTIF('6 Obecność na treningu'!K112:L112,("=T"))+COUNTIF('6 Obecność na treningu'!K112:L112,("=C"))+COUNTIF('6 Obecność na treningu'!K112:L112,("=K"))</f>
        <v>0</v>
      </c>
      <c r="R155">
        <f>COUNTIF('6 Obecność na treningu'!M112:N112,("=T"))+COUNTIF('6 Obecność na treningu'!M112:N112,("=C"))+COUNTIF('6 Obecność na treningu'!M112:N112,("=K"))</f>
        <v>0</v>
      </c>
      <c r="T155">
        <f>COUNTIF('6 Obecność na treningu'!O112:P112,("=T"))+COUNTIF('6 Obecność na treningu'!O112:P112,("=C"))+COUNTIF('6 Obecność na treningu'!O112:P112,("=K"))</f>
        <v>0</v>
      </c>
      <c r="V155">
        <f>COUNTIF('6 Obecność na treningu'!Q112:R112,("=T"))+COUNTIF('6 Obecność na treningu'!Q112:R112,("=C"))+COUNTIF('6 Obecność na treningu'!Q112:R112,("=K"))</f>
        <v>0</v>
      </c>
      <c r="X155">
        <f>COUNTIF('6 Obecność na treningu'!S112:T112,("=T"))+COUNTIF('6 Obecność na treningu'!S112:T112,("=C"))+COUNTIF('6 Obecność na treningu'!S112:T112,("=K"))</f>
        <v>0</v>
      </c>
      <c r="Z155">
        <f>COUNTIF('6 Obecność na treningu'!U112:V112,("=T"))+COUNTIF('6 Obecność na treningu'!U112:V112,("=C"))+COUNTIF('6 Obecność na treningu'!U112:V112,("=K"))</f>
        <v>0</v>
      </c>
      <c r="AB155">
        <f>COUNTIF('6 Obecność na treningu'!W112:X112,("=T"))+COUNTIF('6 Obecność na treningu'!W112:X112,("=C"))+COUNTIF('6 Obecność na treningu'!W112:X112,("=K"))</f>
        <v>0</v>
      </c>
      <c r="AD155">
        <f>COUNTIF('6 Obecność na treningu'!Y112:Z112,("=T"))+COUNTIF('6 Obecność na treningu'!Y112:Z112,("=C"))+COUNTIF('6 Obecność na treningu'!Y112:Z112,("=K"))</f>
        <v>0</v>
      </c>
      <c r="AF155">
        <f>COUNTIF('6 Obecność na treningu'!AA112:AB112,("=T"))+COUNTIF('6 Obecność na treningu'!AA112:AB112,("=C"))+COUNTIF('6 Obecność na treningu'!AA112:AB112,("=K"))</f>
        <v>0</v>
      </c>
      <c r="AH155">
        <f>COUNTIF('6 Obecność na treningu'!AC112:AD112,("=T"))+COUNTIF('6 Obecność na treningu'!AC112:AD112,("=C"))+COUNTIF('6 Obecność na treningu'!AC112:AD112,("=K"))</f>
        <v>0</v>
      </c>
      <c r="AJ155">
        <f>COUNTIF('6 Obecność na treningu'!AE112:AF112,("=T"))+COUNTIF('6 Obecność na treningu'!AE112:AF112,("=C"))+COUNTIF('6 Obecność na treningu'!AE112:AF112,("=K"))</f>
        <v>0</v>
      </c>
      <c r="AL155">
        <f>COUNTIF('6 Obecność na treningu'!AG112:AH112,("=T"))+COUNTIF('6 Obecność na treningu'!AG112:AH112,("=C"))+COUNTIF('6 Obecność na treningu'!AG112:AH112,("=K"))</f>
        <v>0</v>
      </c>
      <c r="AN155">
        <f>COUNTIF('6 Obecność na treningu'!AI112:AJ112,("=T"))+COUNTIF('6 Obecność na treningu'!AI112:AJ112,("=C"))+COUNTIF('6 Obecność na treningu'!AI112:AJ112,("=K"))</f>
        <v>0</v>
      </c>
      <c r="AP155">
        <f>COUNTIF('6 Obecność na treningu'!AK112:AL112,("=T"))+COUNTIF('6 Obecność na treningu'!AK112:AL112,("=C"))+COUNTIF('6 Obecność na treningu'!AK112:AL112,("=K"))</f>
        <v>0</v>
      </c>
      <c r="AR155">
        <f>COUNTIF('6 Obecność na treningu'!AM112:AN112,("=T"))+COUNTIF('6 Obecność na treningu'!AM112:AN112,("=C"))+COUNTIF('6 Obecność na treningu'!AM112:AN112,("=K"))</f>
        <v>0</v>
      </c>
      <c r="AT155">
        <f>COUNTIF('6 Obecność na treningu'!AO112:AP112,("=T"))+COUNTIF('6 Obecność na treningu'!AO112:AP112,("=C"))+COUNTIF('6 Obecność na treningu'!AO112:AP112,("=K"))</f>
        <v>0</v>
      </c>
      <c r="AV155">
        <f>COUNTIF('6 Obecność na treningu'!AQ112:AR112,("=T"))+COUNTIF('6 Obecność na treningu'!AQ112:AR112,("=C"))+COUNTIF('6 Obecność na treningu'!AQ112:AR112,("=K"))</f>
        <v>0</v>
      </c>
      <c r="AX155">
        <f>COUNTIF('6 Obecność na treningu'!AS112:AT112,("=T"))+COUNTIF('6 Obecność na treningu'!AS112:AT112,("=C"))+COUNTIF('6 Obecność na treningu'!AS112:AT112,("=K"))</f>
        <v>0</v>
      </c>
      <c r="AZ155">
        <f>COUNTIF('6 Obecność na treningu'!AU112:AV112,("=T"))+COUNTIF('6 Obecność na treningu'!AU112:AV112,("=C"))+COUNTIF('6 Obecność na treningu'!AU112:AV112,("=K"))</f>
        <v>0</v>
      </c>
      <c r="BB155">
        <f>COUNTIF('6 Obecność na treningu'!AW112:AX112,("=T"))+COUNTIF('6 Obecność na treningu'!AW112:AX112,("=C"))+COUNTIF('6 Obecność na treningu'!AW112:AX112,("=K"))</f>
        <v>0</v>
      </c>
      <c r="BD155">
        <f>COUNTIF('6 Obecność na treningu'!AY112:AZ112,("=T"))+COUNTIF('6 Obecność na treningu'!AY112:AZ112,("=C"))+COUNTIF('6 Obecność na treningu'!AY112:AZ112,("=K"))</f>
        <v>0</v>
      </c>
      <c r="BF155">
        <f t="shared" si="73"/>
        <v>0</v>
      </c>
      <c r="BH155">
        <f t="shared" si="74"/>
        <v>0</v>
      </c>
      <c r="BJ155">
        <f t="shared" si="75"/>
        <v>0</v>
      </c>
      <c r="BL155">
        <f t="shared" si="76"/>
        <v>0</v>
      </c>
      <c r="BN155">
        <f t="shared" si="77"/>
        <v>0</v>
      </c>
      <c r="BP155">
        <f t="shared" si="78"/>
        <v>0</v>
      </c>
      <c r="BR155">
        <f t="shared" si="79"/>
        <v>0</v>
      </c>
      <c r="BT155">
        <f t="shared" si="80"/>
        <v>0</v>
      </c>
      <c r="BV155">
        <f t="shared" si="81"/>
        <v>0</v>
      </c>
      <c r="BX155">
        <f t="shared" si="82"/>
        <v>0</v>
      </c>
      <c r="BZ155">
        <f t="shared" si="83"/>
        <v>0</v>
      </c>
      <c r="CB155">
        <f t="shared" si="84"/>
        <v>0</v>
      </c>
      <c r="CD155">
        <f t="shared" si="85"/>
        <v>0</v>
      </c>
      <c r="CF155">
        <f t="shared" si="86"/>
        <v>0</v>
      </c>
      <c r="CH155">
        <f t="shared" si="87"/>
        <v>0</v>
      </c>
      <c r="CJ155">
        <f t="shared" si="88"/>
        <v>0</v>
      </c>
      <c r="CL155">
        <f t="shared" si="89"/>
        <v>0</v>
      </c>
      <c r="CN155">
        <f t="shared" si="90"/>
        <v>0</v>
      </c>
      <c r="CP155">
        <f t="shared" si="91"/>
        <v>0</v>
      </c>
      <c r="CR155">
        <f t="shared" si="92"/>
        <v>0</v>
      </c>
      <c r="CT155">
        <f t="shared" si="93"/>
        <v>0</v>
      </c>
      <c r="CV155">
        <f t="shared" si="94"/>
        <v>0</v>
      </c>
      <c r="CX155">
        <f t="shared" si="95"/>
        <v>0</v>
      </c>
    </row>
    <row r="156" spans="2:102" ht="24.9" customHeight="1">
      <c r="B156" s="102" t="s">
        <v>246</v>
      </c>
      <c r="C156" s="103" t="str">
        <f>IF(ISBLANK('2 Spis zawodników - planowanych'!P21),"",'2 Spis zawodników - planowanych'!P21)</f>
        <v/>
      </c>
      <c r="D156" s="103" t="str">
        <f>IF('6 Obecność na treningu'!B113="","",'6 Obecność na treningu'!B113)</f>
        <v/>
      </c>
      <c r="E156" s="103" t="str">
        <f>IF('6 Obecność na treningu'!C113="","",'6 Obecność na treningu'!C113)</f>
        <v/>
      </c>
      <c r="F156" s="104" t="str">
        <f>IF('6 Obecność na treningu'!D113="","",'6 Obecność na treningu'!D113)</f>
        <v/>
      </c>
      <c r="G156" s="201" t="str">
        <f t="shared" si="72"/>
        <v/>
      </c>
      <c r="H156" s="646" t="s">
        <v>171</v>
      </c>
      <c r="I156" s="648"/>
      <c r="L156">
        <f>COUNTIF('6 Obecność na treningu'!G113:H113,("=T"))+COUNTIF('6 Obecność na treningu'!G113:H113,("=C"))+COUNTIF('6 Obecność na treningu'!G113:H113,("=K"))</f>
        <v>0</v>
      </c>
      <c r="N156">
        <f>COUNTIF('6 Obecność na treningu'!I113:J113,("=T"))+COUNTIF('6 Obecność na treningu'!I113:J113,("=C"))+COUNTIF('6 Obecność na treningu'!I113:J113,("=K"))</f>
        <v>0</v>
      </c>
      <c r="P156">
        <f>COUNTIF('6 Obecność na treningu'!K113:L113,("=T"))+COUNTIF('6 Obecność na treningu'!K113:L113,("=C"))+COUNTIF('6 Obecność na treningu'!K113:L113,("=K"))</f>
        <v>0</v>
      </c>
      <c r="R156">
        <f>COUNTIF('6 Obecność na treningu'!M113:N113,("=T"))+COUNTIF('6 Obecność na treningu'!M113:N113,("=C"))+COUNTIF('6 Obecność na treningu'!M113:N113,("=K"))</f>
        <v>0</v>
      </c>
      <c r="T156">
        <f>COUNTIF('6 Obecność na treningu'!O113:P113,("=T"))+COUNTIF('6 Obecność na treningu'!O113:P113,("=C"))+COUNTIF('6 Obecność na treningu'!O113:P113,("=K"))</f>
        <v>0</v>
      </c>
      <c r="V156">
        <f>COUNTIF('6 Obecność na treningu'!Q113:R113,("=T"))+COUNTIF('6 Obecność na treningu'!Q113:R113,("=C"))+COUNTIF('6 Obecność na treningu'!Q113:R113,("=K"))</f>
        <v>0</v>
      </c>
      <c r="X156">
        <f>COUNTIF('6 Obecność na treningu'!S113:T113,("=T"))+COUNTIF('6 Obecność na treningu'!S113:T113,("=C"))+COUNTIF('6 Obecność na treningu'!S113:T113,("=K"))</f>
        <v>0</v>
      </c>
      <c r="Z156">
        <f>COUNTIF('6 Obecność na treningu'!U113:V113,("=T"))+COUNTIF('6 Obecność na treningu'!U113:V113,("=C"))+COUNTIF('6 Obecność na treningu'!U113:V113,("=K"))</f>
        <v>0</v>
      </c>
      <c r="AB156">
        <f>COUNTIF('6 Obecność na treningu'!W113:X113,("=T"))+COUNTIF('6 Obecność na treningu'!W113:X113,("=C"))+COUNTIF('6 Obecność na treningu'!W113:X113,("=K"))</f>
        <v>0</v>
      </c>
      <c r="AD156">
        <f>COUNTIF('6 Obecność na treningu'!Y113:Z113,("=T"))+COUNTIF('6 Obecność na treningu'!Y113:Z113,("=C"))+COUNTIF('6 Obecność na treningu'!Y113:Z113,("=K"))</f>
        <v>0</v>
      </c>
      <c r="AF156">
        <f>COUNTIF('6 Obecność na treningu'!AA113:AB113,("=T"))+COUNTIF('6 Obecność na treningu'!AA113:AB113,("=C"))+COUNTIF('6 Obecność na treningu'!AA113:AB113,("=K"))</f>
        <v>0</v>
      </c>
      <c r="AH156">
        <f>COUNTIF('6 Obecność na treningu'!AC113:AD113,("=T"))+COUNTIF('6 Obecność na treningu'!AC113:AD113,("=C"))+COUNTIF('6 Obecność na treningu'!AC113:AD113,("=K"))</f>
        <v>0</v>
      </c>
      <c r="AJ156">
        <f>COUNTIF('6 Obecność na treningu'!AE113:AF113,("=T"))+COUNTIF('6 Obecność na treningu'!AE113:AF113,("=C"))+COUNTIF('6 Obecność na treningu'!AE113:AF113,("=K"))</f>
        <v>0</v>
      </c>
      <c r="AL156">
        <f>COUNTIF('6 Obecność na treningu'!AG113:AH113,("=T"))+COUNTIF('6 Obecność na treningu'!AG113:AH113,("=C"))+COUNTIF('6 Obecność na treningu'!AG113:AH113,("=K"))</f>
        <v>0</v>
      </c>
      <c r="AN156">
        <f>COUNTIF('6 Obecność na treningu'!AI113:AJ113,("=T"))+COUNTIF('6 Obecność na treningu'!AI113:AJ113,("=C"))+COUNTIF('6 Obecność na treningu'!AI113:AJ113,("=K"))</f>
        <v>0</v>
      </c>
      <c r="AP156">
        <f>COUNTIF('6 Obecność na treningu'!AK113:AL113,("=T"))+COUNTIF('6 Obecność na treningu'!AK113:AL113,("=C"))+COUNTIF('6 Obecność na treningu'!AK113:AL113,("=K"))</f>
        <v>0</v>
      </c>
      <c r="AR156">
        <f>COUNTIF('6 Obecność na treningu'!AM113:AN113,("=T"))+COUNTIF('6 Obecność na treningu'!AM113:AN113,("=C"))+COUNTIF('6 Obecność na treningu'!AM113:AN113,("=K"))</f>
        <v>0</v>
      </c>
      <c r="AT156">
        <f>COUNTIF('6 Obecność na treningu'!AO113:AP113,("=T"))+COUNTIF('6 Obecność na treningu'!AO113:AP113,("=C"))+COUNTIF('6 Obecność na treningu'!AO113:AP113,("=K"))</f>
        <v>0</v>
      </c>
      <c r="AV156">
        <f>COUNTIF('6 Obecność na treningu'!AQ113:AR113,("=T"))+COUNTIF('6 Obecność na treningu'!AQ113:AR113,("=C"))+COUNTIF('6 Obecność na treningu'!AQ113:AR113,("=K"))</f>
        <v>0</v>
      </c>
      <c r="AX156">
        <f>COUNTIF('6 Obecność na treningu'!AS113:AT113,("=T"))+COUNTIF('6 Obecność na treningu'!AS113:AT113,("=C"))+COUNTIF('6 Obecność na treningu'!AS113:AT113,("=K"))</f>
        <v>0</v>
      </c>
      <c r="AZ156">
        <f>COUNTIF('6 Obecność na treningu'!AU113:AV113,("=T"))+COUNTIF('6 Obecność na treningu'!AU113:AV113,("=C"))+COUNTIF('6 Obecność na treningu'!AU113:AV113,("=K"))</f>
        <v>0</v>
      </c>
      <c r="BB156">
        <f>COUNTIF('6 Obecność na treningu'!AW113:AX113,("=T"))+COUNTIF('6 Obecność na treningu'!AW113:AX113,("=C"))+COUNTIF('6 Obecność na treningu'!AW113:AX113,("=K"))</f>
        <v>0</v>
      </c>
      <c r="BD156">
        <f>COUNTIF('6 Obecność na treningu'!AY113:AZ113,("=T"))+COUNTIF('6 Obecność na treningu'!AY113:AZ113,("=C"))+COUNTIF('6 Obecność na treningu'!AY113:AZ113,("=K"))</f>
        <v>0</v>
      </c>
      <c r="BF156">
        <f t="shared" si="73"/>
        <v>0</v>
      </c>
      <c r="BH156">
        <f t="shared" si="74"/>
        <v>0</v>
      </c>
      <c r="BJ156">
        <f t="shared" si="75"/>
        <v>0</v>
      </c>
      <c r="BL156">
        <f t="shared" si="76"/>
        <v>0</v>
      </c>
      <c r="BN156">
        <f t="shared" si="77"/>
        <v>0</v>
      </c>
      <c r="BP156">
        <f t="shared" si="78"/>
        <v>0</v>
      </c>
      <c r="BR156">
        <f t="shared" si="79"/>
        <v>0</v>
      </c>
      <c r="BT156">
        <f t="shared" si="80"/>
        <v>0</v>
      </c>
      <c r="BV156">
        <f t="shared" si="81"/>
        <v>0</v>
      </c>
      <c r="BX156">
        <f t="shared" si="82"/>
        <v>0</v>
      </c>
      <c r="BZ156">
        <f t="shared" si="83"/>
        <v>0</v>
      </c>
      <c r="CB156">
        <f t="shared" si="84"/>
        <v>0</v>
      </c>
      <c r="CD156">
        <f t="shared" si="85"/>
        <v>0</v>
      </c>
      <c r="CF156">
        <f t="shared" si="86"/>
        <v>0</v>
      </c>
      <c r="CH156">
        <f t="shared" si="87"/>
        <v>0</v>
      </c>
      <c r="CJ156">
        <f t="shared" si="88"/>
        <v>0</v>
      </c>
      <c r="CL156">
        <f t="shared" si="89"/>
        <v>0</v>
      </c>
      <c r="CN156">
        <f t="shared" si="90"/>
        <v>0</v>
      </c>
      <c r="CP156">
        <f t="shared" si="91"/>
        <v>0</v>
      </c>
      <c r="CR156">
        <f t="shared" si="92"/>
        <v>0</v>
      </c>
      <c r="CT156">
        <f t="shared" si="93"/>
        <v>0</v>
      </c>
      <c r="CV156">
        <f t="shared" si="94"/>
        <v>0</v>
      </c>
      <c r="CX156">
        <f t="shared" si="95"/>
        <v>0</v>
      </c>
    </row>
    <row r="157" spans="2:102" ht="24.9" customHeight="1">
      <c r="B157" s="102" t="s">
        <v>247</v>
      </c>
      <c r="C157" s="103" t="str">
        <f>IF(ISBLANK('2 Spis zawodników - planowanych'!P22),"",'2 Spis zawodników - planowanych'!P22)</f>
        <v/>
      </c>
      <c r="D157" s="103" t="str">
        <f>IF('6 Obecność na treningu'!B114="","",'6 Obecność na treningu'!B114)</f>
        <v/>
      </c>
      <c r="E157" s="103" t="str">
        <f>IF('6 Obecność na treningu'!C114="","",'6 Obecność na treningu'!C114)</f>
        <v/>
      </c>
      <c r="F157" s="104" t="str">
        <f>IF('6 Obecność na treningu'!D114="","",'6 Obecność na treningu'!D114)</f>
        <v/>
      </c>
      <c r="G157" s="201" t="str">
        <f t="shared" si="72"/>
        <v/>
      </c>
      <c r="H157" s="646" t="s">
        <v>171</v>
      </c>
      <c r="I157" s="648"/>
      <c r="L157">
        <f>COUNTIF('6 Obecność na treningu'!G114:H114,("=T"))+COUNTIF('6 Obecność na treningu'!G114:H114,("=C"))+COUNTIF('6 Obecność na treningu'!G114:H114,("=K"))</f>
        <v>0</v>
      </c>
      <c r="N157">
        <f>COUNTIF('6 Obecność na treningu'!I114:J114,("=T"))+COUNTIF('6 Obecność na treningu'!I114:J114,("=C"))+COUNTIF('6 Obecność na treningu'!I114:J114,("=K"))</f>
        <v>0</v>
      </c>
      <c r="P157">
        <f>COUNTIF('6 Obecność na treningu'!K114:L114,("=T"))+COUNTIF('6 Obecność na treningu'!K114:L114,("=C"))+COUNTIF('6 Obecność na treningu'!K114:L114,("=K"))</f>
        <v>0</v>
      </c>
      <c r="R157">
        <f>COUNTIF('6 Obecność na treningu'!M114:N114,("=T"))+COUNTIF('6 Obecność na treningu'!M114:N114,("=C"))+COUNTIF('6 Obecność na treningu'!M114:N114,("=K"))</f>
        <v>0</v>
      </c>
      <c r="T157">
        <f>COUNTIF('6 Obecność na treningu'!O114:P114,("=T"))+COUNTIF('6 Obecność na treningu'!O114:P114,("=C"))+COUNTIF('6 Obecność na treningu'!O114:P114,("=K"))</f>
        <v>0</v>
      </c>
      <c r="V157">
        <f>COUNTIF('6 Obecność na treningu'!Q114:R114,("=T"))+COUNTIF('6 Obecność na treningu'!Q114:R114,("=C"))+COUNTIF('6 Obecność na treningu'!Q114:R114,("=K"))</f>
        <v>0</v>
      </c>
      <c r="X157">
        <f>COUNTIF('6 Obecność na treningu'!S114:T114,("=T"))+COUNTIF('6 Obecność na treningu'!S114:T114,("=C"))+COUNTIF('6 Obecność na treningu'!S114:T114,("=K"))</f>
        <v>0</v>
      </c>
      <c r="Z157">
        <f>COUNTIF('6 Obecność na treningu'!U114:V114,("=T"))+COUNTIF('6 Obecność na treningu'!U114:V114,("=C"))+COUNTIF('6 Obecność na treningu'!U114:V114,("=K"))</f>
        <v>0</v>
      </c>
      <c r="AB157">
        <f>COUNTIF('6 Obecność na treningu'!W114:X114,("=T"))+COUNTIF('6 Obecność na treningu'!W114:X114,("=C"))+COUNTIF('6 Obecność na treningu'!W114:X114,("=K"))</f>
        <v>0</v>
      </c>
      <c r="AD157">
        <f>COUNTIF('6 Obecność na treningu'!Y114:Z114,("=T"))+COUNTIF('6 Obecność na treningu'!Y114:Z114,("=C"))+COUNTIF('6 Obecność na treningu'!Y114:Z114,("=K"))</f>
        <v>0</v>
      </c>
      <c r="AF157">
        <f>COUNTIF('6 Obecność na treningu'!AA114:AB114,("=T"))+COUNTIF('6 Obecność na treningu'!AA114:AB114,("=C"))+COUNTIF('6 Obecność na treningu'!AA114:AB114,("=K"))</f>
        <v>0</v>
      </c>
      <c r="AH157">
        <f>COUNTIF('6 Obecność na treningu'!AC114:AD114,("=T"))+COUNTIF('6 Obecność na treningu'!AC114:AD114,("=C"))+COUNTIF('6 Obecność na treningu'!AC114:AD114,("=K"))</f>
        <v>0</v>
      </c>
      <c r="AJ157">
        <f>COUNTIF('6 Obecność na treningu'!AE114:AF114,("=T"))+COUNTIF('6 Obecność na treningu'!AE114:AF114,("=C"))+COUNTIF('6 Obecność na treningu'!AE114:AF114,("=K"))</f>
        <v>0</v>
      </c>
      <c r="AL157">
        <f>COUNTIF('6 Obecność na treningu'!AG114:AH114,("=T"))+COUNTIF('6 Obecność na treningu'!AG114:AH114,("=C"))+COUNTIF('6 Obecność na treningu'!AG114:AH114,("=K"))</f>
        <v>0</v>
      </c>
      <c r="AN157">
        <f>COUNTIF('6 Obecność na treningu'!AI114:AJ114,("=T"))+COUNTIF('6 Obecność na treningu'!AI114:AJ114,("=C"))+COUNTIF('6 Obecność na treningu'!AI114:AJ114,("=K"))</f>
        <v>0</v>
      </c>
      <c r="AP157">
        <f>COUNTIF('6 Obecność na treningu'!AK114:AL114,("=T"))+COUNTIF('6 Obecność na treningu'!AK114:AL114,("=C"))+COUNTIF('6 Obecność na treningu'!AK114:AL114,("=K"))</f>
        <v>0</v>
      </c>
      <c r="AR157">
        <f>COUNTIF('6 Obecność na treningu'!AM114:AN114,("=T"))+COUNTIF('6 Obecność na treningu'!AM114:AN114,("=C"))+COUNTIF('6 Obecność na treningu'!AM114:AN114,("=K"))</f>
        <v>0</v>
      </c>
      <c r="AT157">
        <f>COUNTIF('6 Obecność na treningu'!AO114:AP114,("=T"))+COUNTIF('6 Obecność na treningu'!AO114:AP114,("=C"))+COUNTIF('6 Obecność na treningu'!AO114:AP114,("=K"))</f>
        <v>0</v>
      </c>
      <c r="AV157">
        <f>COUNTIF('6 Obecność na treningu'!AQ114:AR114,("=T"))+COUNTIF('6 Obecność na treningu'!AQ114:AR114,("=C"))+COUNTIF('6 Obecność na treningu'!AQ114:AR114,("=K"))</f>
        <v>0</v>
      </c>
      <c r="AX157">
        <f>COUNTIF('6 Obecność na treningu'!AS114:AT114,("=T"))+COUNTIF('6 Obecność na treningu'!AS114:AT114,("=C"))+COUNTIF('6 Obecność na treningu'!AS114:AT114,("=K"))</f>
        <v>0</v>
      </c>
      <c r="AZ157">
        <f>COUNTIF('6 Obecność na treningu'!AU114:AV114,("=T"))+COUNTIF('6 Obecność na treningu'!AU114:AV114,("=C"))+COUNTIF('6 Obecność na treningu'!AU114:AV114,("=K"))</f>
        <v>0</v>
      </c>
      <c r="BB157">
        <f>COUNTIF('6 Obecność na treningu'!AW114:AX114,("=T"))+COUNTIF('6 Obecność na treningu'!AW114:AX114,("=C"))+COUNTIF('6 Obecność na treningu'!AW114:AX114,("=K"))</f>
        <v>0</v>
      </c>
      <c r="BD157">
        <f>COUNTIF('6 Obecność na treningu'!AY114:AZ114,("=T"))+COUNTIF('6 Obecność na treningu'!AY114:AZ114,("=C"))+COUNTIF('6 Obecność na treningu'!AY114:AZ114,("=K"))</f>
        <v>0</v>
      </c>
      <c r="BF157">
        <f t="shared" si="73"/>
        <v>0</v>
      </c>
      <c r="BH157">
        <f t="shared" si="74"/>
        <v>0</v>
      </c>
      <c r="BJ157">
        <f t="shared" si="75"/>
        <v>0</v>
      </c>
      <c r="BL157">
        <f t="shared" si="76"/>
        <v>0</v>
      </c>
      <c r="BN157">
        <f t="shared" si="77"/>
        <v>0</v>
      </c>
      <c r="BP157">
        <f t="shared" si="78"/>
        <v>0</v>
      </c>
      <c r="BR157">
        <f t="shared" si="79"/>
        <v>0</v>
      </c>
      <c r="BT157">
        <f t="shared" si="80"/>
        <v>0</v>
      </c>
      <c r="BV157">
        <f t="shared" si="81"/>
        <v>0</v>
      </c>
      <c r="BX157">
        <f t="shared" si="82"/>
        <v>0</v>
      </c>
      <c r="BZ157">
        <f t="shared" si="83"/>
        <v>0</v>
      </c>
      <c r="CB157">
        <f t="shared" si="84"/>
        <v>0</v>
      </c>
      <c r="CD157">
        <f t="shared" si="85"/>
        <v>0</v>
      </c>
      <c r="CF157">
        <f t="shared" si="86"/>
        <v>0</v>
      </c>
      <c r="CH157">
        <f t="shared" si="87"/>
        <v>0</v>
      </c>
      <c r="CJ157">
        <f t="shared" si="88"/>
        <v>0</v>
      </c>
      <c r="CL157">
        <f t="shared" si="89"/>
        <v>0</v>
      </c>
      <c r="CN157">
        <f t="shared" si="90"/>
        <v>0</v>
      </c>
      <c r="CP157">
        <f t="shared" si="91"/>
        <v>0</v>
      </c>
      <c r="CR157">
        <f t="shared" si="92"/>
        <v>0</v>
      </c>
      <c r="CT157">
        <f t="shared" si="93"/>
        <v>0</v>
      </c>
      <c r="CV157">
        <f t="shared" si="94"/>
        <v>0</v>
      </c>
      <c r="CX157">
        <f t="shared" si="95"/>
        <v>0</v>
      </c>
    </row>
    <row r="158" spans="2:102" ht="24.9" customHeight="1">
      <c r="B158" s="102" t="s">
        <v>248</v>
      </c>
      <c r="C158" s="103" t="str">
        <f>IF(ISBLANK('2 Spis zawodników - planowanych'!P23),"",'2 Spis zawodników - planowanych'!P23)</f>
        <v/>
      </c>
      <c r="D158" s="103" t="str">
        <f>IF('6 Obecność na treningu'!B115="","",'6 Obecność na treningu'!B115)</f>
        <v/>
      </c>
      <c r="E158" s="103" t="str">
        <f>IF('6 Obecność na treningu'!C115="","",'6 Obecność na treningu'!C115)</f>
        <v/>
      </c>
      <c r="F158" s="104" t="str">
        <f>IF('6 Obecność na treningu'!D115="","",'6 Obecność na treningu'!D115)</f>
        <v/>
      </c>
      <c r="G158" s="201" t="str">
        <f t="shared" si="72"/>
        <v/>
      </c>
      <c r="H158" s="646" t="s">
        <v>171</v>
      </c>
      <c r="I158" s="648"/>
      <c r="L158">
        <f>COUNTIF('6 Obecność na treningu'!G115:H115,("=T"))+COUNTIF('6 Obecność na treningu'!G115:H115,("=C"))+COUNTIF('6 Obecność na treningu'!G115:H115,("=K"))</f>
        <v>0</v>
      </c>
      <c r="N158">
        <f>COUNTIF('6 Obecność na treningu'!I115:J115,("=T"))+COUNTIF('6 Obecność na treningu'!I115:J115,("=C"))+COUNTIF('6 Obecność na treningu'!I115:J115,("=K"))</f>
        <v>0</v>
      </c>
      <c r="P158">
        <f>COUNTIF('6 Obecność na treningu'!K115:L115,("=T"))+COUNTIF('6 Obecność na treningu'!K115:L115,("=C"))+COUNTIF('6 Obecność na treningu'!K115:L115,("=K"))</f>
        <v>0</v>
      </c>
      <c r="R158">
        <f>COUNTIF('6 Obecność na treningu'!M115:N115,("=T"))+COUNTIF('6 Obecność na treningu'!M115:N115,("=C"))+COUNTIF('6 Obecność na treningu'!M115:N115,("=K"))</f>
        <v>0</v>
      </c>
      <c r="T158">
        <f>COUNTIF('6 Obecność na treningu'!O115:P115,("=T"))+COUNTIF('6 Obecność na treningu'!O115:P115,("=C"))+COUNTIF('6 Obecność na treningu'!O115:P115,("=K"))</f>
        <v>0</v>
      </c>
      <c r="V158">
        <f>COUNTIF('6 Obecność na treningu'!Q115:R115,("=T"))+COUNTIF('6 Obecność na treningu'!Q115:R115,("=C"))+COUNTIF('6 Obecność na treningu'!Q115:R115,("=K"))</f>
        <v>0</v>
      </c>
      <c r="X158">
        <f>COUNTIF('6 Obecność na treningu'!S115:T115,("=T"))+COUNTIF('6 Obecność na treningu'!S115:T115,("=C"))+COUNTIF('6 Obecność na treningu'!S115:T115,("=K"))</f>
        <v>0</v>
      </c>
      <c r="Z158">
        <f>COUNTIF('6 Obecność na treningu'!U115:V115,("=T"))+COUNTIF('6 Obecność na treningu'!U115:V115,("=C"))+COUNTIF('6 Obecność na treningu'!U115:V115,("=K"))</f>
        <v>0</v>
      </c>
      <c r="AB158">
        <f>COUNTIF('6 Obecność na treningu'!W115:X115,("=T"))+COUNTIF('6 Obecność na treningu'!W115:X115,("=C"))+COUNTIF('6 Obecność na treningu'!W115:X115,("=K"))</f>
        <v>0</v>
      </c>
      <c r="AD158">
        <f>COUNTIF('6 Obecność na treningu'!Y115:Z115,("=T"))+COUNTIF('6 Obecność na treningu'!Y115:Z115,("=C"))+COUNTIF('6 Obecność na treningu'!Y115:Z115,("=K"))</f>
        <v>0</v>
      </c>
      <c r="AF158">
        <f>COUNTIF('6 Obecność na treningu'!AA115:AB115,("=T"))+COUNTIF('6 Obecność na treningu'!AA115:AB115,("=C"))+COUNTIF('6 Obecność na treningu'!AA115:AB115,("=K"))</f>
        <v>0</v>
      </c>
      <c r="AH158">
        <f>COUNTIF('6 Obecność na treningu'!AC115:AD115,("=T"))+COUNTIF('6 Obecność na treningu'!AC115:AD115,("=C"))+COUNTIF('6 Obecność na treningu'!AC115:AD115,("=K"))</f>
        <v>0</v>
      </c>
      <c r="AJ158">
        <f>COUNTIF('6 Obecność na treningu'!AE115:AF115,("=T"))+COUNTIF('6 Obecność na treningu'!AE115:AF115,("=C"))+COUNTIF('6 Obecność na treningu'!AE115:AF115,("=K"))</f>
        <v>0</v>
      </c>
      <c r="AL158">
        <f>COUNTIF('6 Obecność na treningu'!AG115:AH115,("=T"))+COUNTIF('6 Obecność na treningu'!AG115:AH115,("=C"))+COUNTIF('6 Obecność na treningu'!AG115:AH115,("=K"))</f>
        <v>0</v>
      </c>
      <c r="AN158">
        <f>COUNTIF('6 Obecność na treningu'!AI115:AJ115,("=T"))+COUNTIF('6 Obecność na treningu'!AI115:AJ115,("=C"))+COUNTIF('6 Obecność na treningu'!AI115:AJ115,("=K"))</f>
        <v>0</v>
      </c>
      <c r="AP158">
        <f>COUNTIF('6 Obecność na treningu'!AK115:AL115,("=T"))+COUNTIF('6 Obecność na treningu'!AK115:AL115,("=C"))+COUNTIF('6 Obecność na treningu'!AK115:AL115,("=K"))</f>
        <v>0</v>
      </c>
      <c r="AR158">
        <f>COUNTIF('6 Obecność na treningu'!AM115:AN115,("=T"))+COUNTIF('6 Obecność na treningu'!AM115:AN115,("=C"))+COUNTIF('6 Obecność na treningu'!AM115:AN115,("=K"))</f>
        <v>0</v>
      </c>
      <c r="AT158">
        <f>COUNTIF('6 Obecność na treningu'!AO115:AP115,("=T"))+COUNTIF('6 Obecność na treningu'!AO115:AP115,("=C"))+COUNTIF('6 Obecność na treningu'!AO115:AP115,("=K"))</f>
        <v>0</v>
      </c>
      <c r="AV158">
        <f>COUNTIF('6 Obecność na treningu'!AQ115:AR115,("=T"))+COUNTIF('6 Obecność na treningu'!AQ115:AR115,("=C"))+COUNTIF('6 Obecność na treningu'!AQ115:AR115,("=K"))</f>
        <v>0</v>
      </c>
      <c r="AX158">
        <f>COUNTIF('6 Obecność na treningu'!AS115:AT115,("=T"))+COUNTIF('6 Obecność na treningu'!AS115:AT115,("=C"))+COUNTIF('6 Obecność na treningu'!AS115:AT115,("=K"))</f>
        <v>0</v>
      </c>
      <c r="AZ158">
        <f>COUNTIF('6 Obecność na treningu'!AU115:AV115,("=T"))+COUNTIF('6 Obecność na treningu'!AU115:AV115,("=C"))+COUNTIF('6 Obecność na treningu'!AU115:AV115,("=K"))</f>
        <v>0</v>
      </c>
      <c r="BB158">
        <f>COUNTIF('6 Obecność na treningu'!AW115:AX115,("=T"))+COUNTIF('6 Obecność na treningu'!AW115:AX115,("=C"))+COUNTIF('6 Obecność na treningu'!AW115:AX115,("=K"))</f>
        <v>0</v>
      </c>
      <c r="BD158">
        <f>COUNTIF('6 Obecność na treningu'!AY115:AZ115,("=T"))+COUNTIF('6 Obecność na treningu'!AY115:AZ115,("=C"))+COUNTIF('6 Obecność na treningu'!AY115:AZ115,("=K"))</f>
        <v>0</v>
      </c>
      <c r="BF158">
        <f t="shared" si="73"/>
        <v>0</v>
      </c>
      <c r="BH158">
        <f t="shared" si="74"/>
        <v>0</v>
      </c>
      <c r="BJ158">
        <f t="shared" si="75"/>
        <v>0</v>
      </c>
      <c r="BL158">
        <f t="shared" si="76"/>
        <v>0</v>
      </c>
      <c r="BN158">
        <f t="shared" si="77"/>
        <v>0</v>
      </c>
      <c r="BP158">
        <f t="shared" si="78"/>
        <v>0</v>
      </c>
      <c r="BR158">
        <f t="shared" si="79"/>
        <v>0</v>
      </c>
      <c r="BT158">
        <f t="shared" si="80"/>
        <v>0</v>
      </c>
      <c r="BV158">
        <f t="shared" si="81"/>
        <v>0</v>
      </c>
      <c r="BX158">
        <f t="shared" si="82"/>
        <v>0</v>
      </c>
      <c r="BZ158">
        <f t="shared" si="83"/>
        <v>0</v>
      </c>
      <c r="CB158">
        <f t="shared" si="84"/>
        <v>0</v>
      </c>
      <c r="CD158">
        <f t="shared" si="85"/>
        <v>0</v>
      </c>
      <c r="CF158">
        <f t="shared" si="86"/>
        <v>0</v>
      </c>
      <c r="CH158">
        <f t="shared" si="87"/>
        <v>0</v>
      </c>
      <c r="CJ158">
        <f t="shared" si="88"/>
        <v>0</v>
      </c>
      <c r="CL158">
        <f t="shared" si="89"/>
        <v>0</v>
      </c>
      <c r="CN158">
        <f t="shared" si="90"/>
        <v>0</v>
      </c>
      <c r="CP158">
        <f t="shared" si="91"/>
        <v>0</v>
      </c>
      <c r="CR158">
        <f t="shared" si="92"/>
        <v>0</v>
      </c>
      <c r="CT158">
        <f t="shared" si="93"/>
        <v>0</v>
      </c>
      <c r="CV158">
        <f t="shared" si="94"/>
        <v>0</v>
      </c>
      <c r="CX158">
        <f t="shared" si="95"/>
        <v>0</v>
      </c>
    </row>
    <row r="159" spans="2:102" ht="24.9" customHeight="1">
      <c r="B159" s="102" t="s">
        <v>249</v>
      </c>
      <c r="C159" s="103" t="str">
        <f>IF(ISBLANK('2 Spis zawodników - planowanych'!P24),"",'2 Spis zawodników - planowanych'!P24)</f>
        <v/>
      </c>
      <c r="D159" s="103" t="str">
        <f>IF('6 Obecność na treningu'!B116="","",'6 Obecność na treningu'!B116)</f>
        <v/>
      </c>
      <c r="E159" s="103" t="str">
        <f>IF('6 Obecność na treningu'!C116="","",'6 Obecność na treningu'!C116)</f>
        <v/>
      </c>
      <c r="F159" s="104" t="str">
        <f>IF('6 Obecność na treningu'!D116="","",'6 Obecność na treningu'!D116)</f>
        <v/>
      </c>
      <c r="G159" s="201" t="str">
        <f t="shared" si="72"/>
        <v/>
      </c>
      <c r="H159" s="646" t="s">
        <v>171</v>
      </c>
      <c r="I159" s="648"/>
      <c r="L159">
        <f>COUNTIF('6 Obecność na treningu'!G116:H116,("=T"))+COUNTIF('6 Obecność na treningu'!G116:H116,("=C"))+COUNTIF('6 Obecność na treningu'!G116:H116,("=K"))</f>
        <v>0</v>
      </c>
      <c r="N159">
        <f>COUNTIF('6 Obecność na treningu'!I116:J116,("=T"))+COUNTIF('6 Obecność na treningu'!I116:J116,("=C"))+COUNTIF('6 Obecność na treningu'!I116:J116,("=K"))</f>
        <v>0</v>
      </c>
      <c r="P159">
        <f>COUNTIF('6 Obecność na treningu'!K116:L116,("=T"))+COUNTIF('6 Obecność na treningu'!K116:L116,("=C"))+COUNTIF('6 Obecność na treningu'!K116:L116,("=K"))</f>
        <v>0</v>
      </c>
      <c r="R159">
        <f>COUNTIF('6 Obecność na treningu'!M116:N116,("=T"))+COUNTIF('6 Obecność na treningu'!M116:N116,("=C"))+COUNTIF('6 Obecność na treningu'!M116:N116,("=K"))</f>
        <v>0</v>
      </c>
      <c r="T159">
        <f>COUNTIF('6 Obecność na treningu'!O116:P116,("=T"))+COUNTIF('6 Obecność na treningu'!O116:P116,("=C"))+COUNTIF('6 Obecność na treningu'!O116:P116,("=K"))</f>
        <v>0</v>
      </c>
      <c r="V159">
        <f>COUNTIF('6 Obecność na treningu'!Q116:R116,("=T"))+COUNTIF('6 Obecność na treningu'!Q116:R116,("=C"))+COUNTIF('6 Obecność na treningu'!Q116:R116,("=K"))</f>
        <v>0</v>
      </c>
      <c r="X159">
        <f>COUNTIF('6 Obecność na treningu'!S116:T116,("=T"))+COUNTIF('6 Obecność na treningu'!S116:T116,("=C"))+COUNTIF('6 Obecność na treningu'!S116:T116,("=K"))</f>
        <v>0</v>
      </c>
      <c r="Z159">
        <f>COUNTIF('6 Obecność na treningu'!U116:V116,("=T"))+COUNTIF('6 Obecność na treningu'!U116:V116,("=C"))+COUNTIF('6 Obecność na treningu'!U116:V116,("=K"))</f>
        <v>0</v>
      </c>
      <c r="AB159">
        <f>COUNTIF('6 Obecność na treningu'!W116:X116,("=T"))+COUNTIF('6 Obecność na treningu'!W116:X116,("=C"))+COUNTIF('6 Obecność na treningu'!W116:X116,("=K"))</f>
        <v>0</v>
      </c>
      <c r="AD159">
        <f>COUNTIF('6 Obecność na treningu'!Y116:Z116,("=T"))+COUNTIF('6 Obecność na treningu'!Y116:Z116,("=C"))+COUNTIF('6 Obecność na treningu'!Y116:Z116,("=K"))</f>
        <v>0</v>
      </c>
      <c r="AF159">
        <f>COUNTIF('6 Obecność na treningu'!AA116:AB116,("=T"))+COUNTIF('6 Obecność na treningu'!AA116:AB116,("=C"))+COUNTIF('6 Obecność na treningu'!AA116:AB116,("=K"))</f>
        <v>0</v>
      </c>
      <c r="AH159">
        <f>COUNTIF('6 Obecność na treningu'!AC116:AD116,("=T"))+COUNTIF('6 Obecność na treningu'!AC116:AD116,("=C"))+COUNTIF('6 Obecność na treningu'!AC116:AD116,("=K"))</f>
        <v>0</v>
      </c>
      <c r="AJ159">
        <f>COUNTIF('6 Obecność na treningu'!AE116:AF116,("=T"))+COUNTIF('6 Obecność na treningu'!AE116:AF116,("=C"))+COUNTIF('6 Obecność na treningu'!AE116:AF116,("=K"))</f>
        <v>0</v>
      </c>
      <c r="AL159">
        <f>COUNTIF('6 Obecność na treningu'!AG116:AH116,("=T"))+COUNTIF('6 Obecność na treningu'!AG116:AH116,("=C"))+COUNTIF('6 Obecność na treningu'!AG116:AH116,("=K"))</f>
        <v>0</v>
      </c>
      <c r="AN159">
        <f>COUNTIF('6 Obecność na treningu'!AI116:AJ116,("=T"))+COUNTIF('6 Obecność na treningu'!AI116:AJ116,("=C"))+COUNTIF('6 Obecność na treningu'!AI116:AJ116,("=K"))</f>
        <v>0</v>
      </c>
      <c r="AP159">
        <f>COUNTIF('6 Obecność na treningu'!AK116:AL116,("=T"))+COUNTIF('6 Obecność na treningu'!AK116:AL116,("=C"))+COUNTIF('6 Obecność na treningu'!AK116:AL116,("=K"))</f>
        <v>0</v>
      </c>
      <c r="AR159">
        <f>COUNTIF('6 Obecność na treningu'!AM116:AN116,("=T"))+COUNTIF('6 Obecność na treningu'!AM116:AN116,("=C"))+COUNTIF('6 Obecność na treningu'!AM116:AN116,("=K"))</f>
        <v>0</v>
      </c>
      <c r="AT159">
        <f>COUNTIF('6 Obecność na treningu'!AO116:AP116,("=T"))+COUNTIF('6 Obecność na treningu'!AO116:AP116,("=C"))+COUNTIF('6 Obecność na treningu'!AO116:AP116,("=K"))</f>
        <v>0</v>
      </c>
      <c r="AV159">
        <f>COUNTIF('6 Obecność na treningu'!AQ116:AR116,("=T"))+COUNTIF('6 Obecność na treningu'!AQ116:AR116,("=C"))+COUNTIF('6 Obecność na treningu'!AQ116:AR116,("=K"))</f>
        <v>0</v>
      </c>
      <c r="AX159">
        <f>COUNTIF('6 Obecność na treningu'!AS116:AT116,("=T"))+COUNTIF('6 Obecność na treningu'!AS116:AT116,("=C"))+COUNTIF('6 Obecność na treningu'!AS116:AT116,("=K"))</f>
        <v>0</v>
      </c>
      <c r="AZ159">
        <f>COUNTIF('6 Obecność na treningu'!AU116:AV116,("=T"))+COUNTIF('6 Obecność na treningu'!AU116:AV116,("=C"))+COUNTIF('6 Obecność na treningu'!AU116:AV116,("=K"))</f>
        <v>0</v>
      </c>
      <c r="BB159">
        <f>COUNTIF('6 Obecność na treningu'!AW116:AX116,("=T"))+COUNTIF('6 Obecność na treningu'!AW116:AX116,("=C"))+COUNTIF('6 Obecność na treningu'!AW116:AX116,("=K"))</f>
        <v>0</v>
      </c>
      <c r="BD159">
        <f>COUNTIF('6 Obecność na treningu'!AY116:AZ116,("=T"))+COUNTIF('6 Obecność na treningu'!AY116:AZ116,("=C"))+COUNTIF('6 Obecność na treningu'!AY116:AZ116,("=K"))</f>
        <v>0</v>
      </c>
      <c r="BF159">
        <f t="shared" si="73"/>
        <v>0</v>
      </c>
      <c r="BH159">
        <f t="shared" si="74"/>
        <v>0</v>
      </c>
      <c r="BJ159">
        <f t="shared" si="75"/>
        <v>0</v>
      </c>
      <c r="BL159">
        <f t="shared" si="76"/>
        <v>0</v>
      </c>
      <c r="BN159">
        <f t="shared" si="77"/>
        <v>0</v>
      </c>
      <c r="BP159">
        <f t="shared" si="78"/>
        <v>0</v>
      </c>
      <c r="BR159">
        <f t="shared" si="79"/>
        <v>0</v>
      </c>
      <c r="BT159">
        <f t="shared" si="80"/>
        <v>0</v>
      </c>
      <c r="BV159">
        <f t="shared" si="81"/>
        <v>0</v>
      </c>
      <c r="BX159">
        <f t="shared" si="82"/>
        <v>0</v>
      </c>
      <c r="BZ159">
        <f t="shared" si="83"/>
        <v>0</v>
      </c>
      <c r="CB159">
        <f t="shared" si="84"/>
        <v>0</v>
      </c>
      <c r="CD159">
        <f t="shared" si="85"/>
        <v>0</v>
      </c>
      <c r="CF159">
        <f t="shared" si="86"/>
        <v>0</v>
      </c>
      <c r="CH159">
        <f t="shared" si="87"/>
        <v>0</v>
      </c>
      <c r="CJ159">
        <f t="shared" si="88"/>
        <v>0</v>
      </c>
      <c r="CL159">
        <f t="shared" si="89"/>
        <v>0</v>
      </c>
      <c r="CN159">
        <f t="shared" si="90"/>
        <v>0</v>
      </c>
      <c r="CP159">
        <f t="shared" si="91"/>
        <v>0</v>
      </c>
      <c r="CR159">
        <f t="shared" si="92"/>
        <v>0</v>
      </c>
      <c r="CT159">
        <f t="shared" si="93"/>
        <v>0</v>
      </c>
      <c r="CV159">
        <f t="shared" si="94"/>
        <v>0</v>
      </c>
      <c r="CX159">
        <f t="shared" si="95"/>
        <v>0</v>
      </c>
    </row>
    <row r="160" spans="2:102" ht="24.9" customHeight="1">
      <c r="B160" s="102" t="s">
        <v>250</v>
      </c>
      <c r="C160" s="103" t="str">
        <f>IF(ISBLANK('2 Spis zawodników - planowanych'!P25),"",'2 Spis zawodników - planowanych'!P25)</f>
        <v/>
      </c>
      <c r="D160" s="103" t="str">
        <f>IF('6 Obecność na treningu'!B117="","",'6 Obecność na treningu'!B117)</f>
        <v/>
      </c>
      <c r="E160" s="103" t="str">
        <f>IF('6 Obecność na treningu'!C117="","",'6 Obecność na treningu'!C117)</f>
        <v/>
      </c>
      <c r="F160" s="104" t="str">
        <f>IF('6 Obecność na treningu'!D117="","",'6 Obecność na treningu'!D117)</f>
        <v/>
      </c>
      <c r="G160" s="201" t="str">
        <f t="shared" si="72"/>
        <v/>
      </c>
      <c r="H160" s="646" t="s">
        <v>171</v>
      </c>
      <c r="I160" s="648"/>
      <c r="L160">
        <f>COUNTIF('6 Obecność na treningu'!G117:H117,("=T"))+COUNTIF('6 Obecność na treningu'!G117:H117,("=C"))+COUNTIF('6 Obecność na treningu'!G117:H117,("=K"))</f>
        <v>0</v>
      </c>
      <c r="N160">
        <f>COUNTIF('6 Obecność na treningu'!I117:J117,("=T"))+COUNTIF('6 Obecność na treningu'!I117:J117,("=C"))+COUNTIF('6 Obecność na treningu'!I117:J117,("=K"))</f>
        <v>0</v>
      </c>
      <c r="P160">
        <f>COUNTIF('6 Obecność na treningu'!K117:L117,("=T"))+COUNTIF('6 Obecność na treningu'!K117:L117,("=C"))+COUNTIF('6 Obecność na treningu'!K117:L117,("=K"))</f>
        <v>0</v>
      </c>
      <c r="R160">
        <f>COUNTIF('6 Obecność na treningu'!M117:N117,("=T"))+COUNTIF('6 Obecność na treningu'!M117:N117,("=C"))+COUNTIF('6 Obecność na treningu'!M117:N117,("=K"))</f>
        <v>0</v>
      </c>
      <c r="T160">
        <f>COUNTIF('6 Obecność na treningu'!O117:P117,("=T"))+COUNTIF('6 Obecność na treningu'!O117:P117,("=C"))+COUNTIF('6 Obecność na treningu'!O117:P117,("=K"))</f>
        <v>0</v>
      </c>
      <c r="V160">
        <f>COUNTIF('6 Obecność na treningu'!Q117:R117,("=T"))+COUNTIF('6 Obecność na treningu'!Q117:R117,("=C"))+COUNTIF('6 Obecność na treningu'!Q117:R117,("=K"))</f>
        <v>0</v>
      </c>
      <c r="X160">
        <f>COUNTIF('6 Obecność na treningu'!S117:T117,("=T"))+COUNTIF('6 Obecność na treningu'!S117:T117,("=C"))+COUNTIF('6 Obecność na treningu'!S117:T117,("=K"))</f>
        <v>0</v>
      </c>
      <c r="Z160">
        <f>COUNTIF('6 Obecność na treningu'!U117:V117,("=T"))+COUNTIF('6 Obecność na treningu'!U117:V117,("=C"))+COUNTIF('6 Obecność na treningu'!U117:V117,("=K"))</f>
        <v>0</v>
      </c>
      <c r="AB160">
        <f>COUNTIF('6 Obecność na treningu'!W117:X117,("=T"))+COUNTIF('6 Obecność na treningu'!W117:X117,("=C"))+COUNTIF('6 Obecność na treningu'!W117:X117,("=K"))</f>
        <v>0</v>
      </c>
      <c r="AD160">
        <f>COUNTIF('6 Obecność na treningu'!Y117:Z117,("=T"))+COUNTIF('6 Obecność na treningu'!Y117:Z117,("=C"))+COUNTIF('6 Obecność na treningu'!Y117:Z117,("=K"))</f>
        <v>0</v>
      </c>
      <c r="AF160">
        <f>COUNTIF('6 Obecność na treningu'!AA117:AB117,("=T"))+COUNTIF('6 Obecność na treningu'!AA117:AB117,("=C"))+COUNTIF('6 Obecność na treningu'!AA117:AB117,("=K"))</f>
        <v>0</v>
      </c>
      <c r="AH160">
        <f>COUNTIF('6 Obecność na treningu'!AC117:AD117,("=T"))+COUNTIF('6 Obecność na treningu'!AC117:AD117,("=C"))+COUNTIF('6 Obecność na treningu'!AC117:AD117,("=K"))</f>
        <v>0</v>
      </c>
      <c r="AJ160">
        <f>COUNTIF('6 Obecność na treningu'!AE117:AF117,("=T"))+COUNTIF('6 Obecność na treningu'!AE117:AF117,("=C"))+COUNTIF('6 Obecność na treningu'!AE117:AF117,("=K"))</f>
        <v>0</v>
      </c>
      <c r="AL160">
        <f>COUNTIF('6 Obecność na treningu'!AG117:AH117,("=T"))+COUNTIF('6 Obecność na treningu'!AG117:AH117,("=C"))+COUNTIF('6 Obecność na treningu'!AG117:AH117,("=K"))</f>
        <v>0</v>
      </c>
      <c r="AN160">
        <f>COUNTIF('6 Obecność na treningu'!AI117:AJ117,("=T"))+COUNTIF('6 Obecność na treningu'!AI117:AJ117,("=C"))+COUNTIF('6 Obecność na treningu'!AI117:AJ117,("=K"))</f>
        <v>0</v>
      </c>
      <c r="AP160">
        <f>COUNTIF('6 Obecność na treningu'!AK117:AL117,("=T"))+COUNTIF('6 Obecność na treningu'!AK117:AL117,("=C"))+COUNTIF('6 Obecność na treningu'!AK117:AL117,("=K"))</f>
        <v>0</v>
      </c>
      <c r="AR160">
        <f>COUNTIF('6 Obecność na treningu'!AM117:AN117,("=T"))+COUNTIF('6 Obecność na treningu'!AM117:AN117,("=C"))+COUNTIF('6 Obecność na treningu'!AM117:AN117,("=K"))</f>
        <v>0</v>
      </c>
      <c r="AT160">
        <f>COUNTIF('6 Obecność na treningu'!AO117:AP117,("=T"))+COUNTIF('6 Obecność na treningu'!AO117:AP117,("=C"))+COUNTIF('6 Obecność na treningu'!AO117:AP117,("=K"))</f>
        <v>0</v>
      </c>
      <c r="AV160">
        <f>COUNTIF('6 Obecność na treningu'!AQ117:AR117,("=T"))+COUNTIF('6 Obecność na treningu'!AQ117:AR117,("=C"))+COUNTIF('6 Obecność na treningu'!AQ117:AR117,("=K"))</f>
        <v>0</v>
      </c>
      <c r="AX160">
        <f>COUNTIF('6 Obecność na treningu'!AS117:AT117,("=T"))+COUNTIF('6 Obecność na treningu'!AS117:AT117,("=C"))+COUNTIF('6 Obecność na treningu'!AS117:AT117,("=K"))</f>
        <v>0</v>
      </c>
      <c r="AZ160">
        <f>COUNTIF('6 Obecność na treningu'!AU117:AV117,("=T"))+COUNTIF('6 Obecność na treningu'!AU117:AV117,("=C"))+COUNTIF('6 Obecność na treningu'!AU117:AV117,("=K"))</f>
        <v>0</v>
      </c>
      <c r="BB160">
        <f>COUNTIF('6 Obecność na treningu'!AW117:AX117,("=T"))+COUNTIF('6 Obecność na treningu'!AW117:AX117,("=C"))+COUNTIF('6 Obecność na treningu'!AW117:AX117,("=K"))</f>
        <v>0</v>
      </c>
      <c r="BD160">
        <f>COUNTIF('6 Obecność na treningu'!AY117:AZ117,("=T"))+COUNTIF('6 Obecność na treningu'!AY117:AZ117,("=C"))+COUNTIF('6 Obecność na treningu'!AY117:AZ117,("=K"))</f>
        <v>0</v>
      </c>
      <c r="BF160">
        <f t="shared" si="73"/>
        <v>0</v>
      </c>
      <c r="BH160">
        <f t="shared" si="74"/>
        <v>0</v>
      </c>
      <c r="BJ160">
        <f t="shared" si="75"/>
        <v>0</v>
      </c>
      <c r="BL160">
        <f t="shared" si="76"/>
        <v>0</v>
      </c>
      <c r="BN160">
        <f t="shared" si="77"/>
        <v>0</v>
      </c>
      <c r="BP160">
        <f t="shared" si="78"/>
        <v>0</v>
      </c>
      <c r="BR160">
        <f t="shared" si="79"/>
        <v>0</v>
      </c>
      <c r="BT160">
        <f t="shared" si="80"/>
        <v>0</v>
      </c>
      <c r="BV160">
        <f t="shared" si="81"/>
        <v>0</v>
      </c>
      <c r="BX160">
        <f t="shared" si="82"/>
        <v>0</v>
      </c>
      <c r="BZ160">
        <f t="shared" si="83"/>
        <v>0</v>
      </c>
      <c r="CB160">
        <f t="shared" si="84"/>
        <v>0</v>
      </c>
      <c r="CD160">
        <f t="shared" si="85"/>
        <v>0</v>
      </c>
      <c r="CF160">
        <f t="shared" si="86"/>
        <v>0</v>
      </c>
      <c r="CH160">
        <f t="shared" si="87"/>
        <v>0</v>
      </c>
      <c r="CJ160">
        <f t="shared" si="88"/>
        <v>0</v>
      </c>
      <c r="CL160">
        <f t="shared" si="89"/>
        <v>0</v>
      </c>
      <c r="CN160">
        <f t="shared" si="90"/>
        <v>0</v>
      </c>
      <c r="CP160">
        <f t="shared" si="91"/>
        <v>0</v>
      </c>
      <c r="CR160">
        <f t="shared" si="92"/>
        <v>0</v>
      </c>
      <c r="CT160">
        <f t="shared" si="93"/>
        <v>0</v>
      </c>
      <c r="CV160">
        <f t="shared" si="94"/>
        <v>0</v>
      </c>
      <c r="CX160">
        <f t="shared" si="95"/>
        <v>0</v>
      </c>
    </row>
    <row r="161" spans="2:102" ht="24.9" customHeight="1">
      <c r="B161" s="102" t="s">
        <v>251</v>
      </c>
      <c r="C161" s="103" t="str">
        <f>IF(ISBLANK('2 Spis zawodników - planowanych'!P26),"",'2 Spis zawodników - planowanych'!P26)</f>
        <v/>
      </c>
      <c r="D161" s="103" t="str">
        <f>IF('6 Obecność na treningu'!B118="","",'6 Obecność na treningu'!B118)</f>
        <v/>
      </c>
      <c r="E161" s="103" t="str">
        <f>IF('6 Obecność na treningu'!C118="","",'6 Obecność na treningu'!C118)</f>
        <v/>
      </c>
      <c r="F161" s="104" t="str">
        <f>IF('6 Obecność na treningu'!D118="","",'6 Obecność na treningu'!D118)</f>
        <v/>
      </c>
      <c r="G161" s="201" t="str">
        <f t="shared" si="72"/>
        <v/>
      </c>
      <c r="H161" s="646" t="s">
        <v>171</v>
      </c>
      <c r="I161" s="648"/>
      <c r="L161">
        <f>COUNTIF('6 Obecność na treningu'!G118:H118,("=T"))+COUNTIF('6 Obecność na treningu'!G118:H118,("=C"))+COUNTIF('6 Obecność na treningu'!G118:H118,("=K"))</f>
        <v>0</v>
      </c>
      <c r="N161">
        <f>COUNTIF('6 Obecność na treningu'!I118:J118,("=T"))+COUNTIF('6 Obecność na treningu'!I118:J118,("=C"))+COUNTIF('6 Obecność na treningu'!I118:J118,("=K"))</f>
        <v>0</v>
      </c>
      <c r="P161">
        <f>COUNTIF('6 Obecność na treningu'!K118:L118,("=T"))+COUNTIF('6 Obecność na treningu'!K118:L118,("=C"))+COUNTIF('6 Obecność na treningu'!K118:L118,("=K"))</f>
        <v>0</v>
      </c>
      <c r="R161">
        <f>COUNTIF('6 Obecność na treningu'!M118:N118,("=T"))+COUNTIF('6 Obecność na treningu'!M118:N118,("=C"))+COUNTIF('6 Obecność na treningu'!M118:N118,("=K"))</f>
        <v>0</v>
      </c>
      <c r="T161">
        <f>COUNTIF('6 Obecność na treningu'!O118:P118,("=T"))+COUNTIF('6 Obecność na treningu'!O118:P118,("=C"))+COUNTIF('6 Obecność na treningu'!O118:P118,("=K"))</f>
        <v>0</v>
      </c>
      <c r="V161">
        <f>COUNTIF('6 Obecność na treningu'!Q118:R118,("=T"))+COUNTIF('6 Obecność na treningu'!Q118:R118,("=C"))+COUNTIF('6 Obecność na treningu'!Q118:R118,("=K"))</f>
        <v>0</v>
      </c>
      <c r="X161">
        <f>COUNTIF('6 Obecność na treningu'!S118:T118,("=T"))+COUNTIF('6 Obecność na treningu'!S118:T118,("=C"))+COUNTIF('6 Obecność na treningu'!S118:T118,("=K"))</f>
        <v>0</v>
      </c>
      <c r="Z161">
        <f>COUNTIF('6 Obecność na treningu'!U118:V118,("=T"))+COUNTIF('6 Obecność na treningu'!U118:V118,("=C"))+COUNTIF('6 Obecność na treningu'!U118:V118,("=K"))</f>
        <v>0</v>
      </c>
      <c r="AB161">
        <f>COUNTIF('6 Obecność na treningu'!W118:X118,("=T"))+COUNTIF('6 Obecność na treningu'!W118:X118,("=C"))+COUNTIF('6 Obecność na treningu'!W118:X118,("=K"))</f>
        <v>0</v>
      </c>
      <c r="AD161">
        <f>COUNTIF('6 Obecność na treningu'!Y118:Z118,("=T"))+COUNTIF('6 Obecność na treningu'!Y118:Z118,("=C"))+COUNTIF('6 Obecność na treningu'!Y118:Z118,("=K"))</f>
        <v>0</v>
      </c>
      <c r="AF161">
        <f>COUNTIF('6 Obecność na treningu'!AA118:AB118,("=T"))+COUNTIF('6 Obecność na treningu'!AA118:AB118,("=C"))+COUNTIF('6 Obecność na treningu'!AA118:AB118,("=K"))</f>
        <v>0</v>
      </c>
      <c r="AH161">
        <f>COUNTIF('6 Obecność na treningu'!AC118:AD118,("=T"))+COUNTIF('6 Obecność na treningu'!AC118:AD118,("=C"))+COUNTIF('6 Obecność na treningu'!AC118:AD118,("=K"))</f>
        <v>0</v>
      </c>
      <c r="AJ161">
        <f>COUNTIF('6 Obecność na treningu'!AE118:AF118,("=T"))+COUNTIF('6 Obecność na treningu'!AE118:AF118,("=C"))+COUNTIF('6 Obecność na treningu'!AE118:AF118,("=K"))</f>
        <v>0</v>
      </c>
      <c r="AL161">
        <f>COUNTIF('6 Obecność na treningu'!AG118:AH118,("=T"))+COUNTIF('6 Obecność na treningu'!AG118:AH118,("=C"))+COUNTIF('6 Obecność na treningu'!AG118:AH118,("=K"))</f>
        <v>0</v>
      </c>
      <c r="AN161">
        <f>COUNTIF('6 Obecność na treningu'!AI118:AJ118,("=T"))+COUNTIF('6 Obecność na treningu'!AI118:AJ118,("=C"))+COUNTIF('6 Obecność na treningu'!AI118:AJ118,("=K"))</f>
        <v>0</v>
      </c>
      <c r="AP161">
        <f>COUNTIF('6 Obecność na treningu'!AK118:AL118,("=T"))+COUNTIF('6 Obecność na treningu'!AK118:AL118,("=C"))+COUNTIF('6 Obecność na treningu'!AK118:AL118,("=K"))</f>
        <v>0</v>
      </c>
      <c r="AR161">
        <f>COUNTIF('6 Obecność na treningu'!AM118:AN118,("=T"))+COUNTIF('6 Obecność na treningu'!AM118:AN118,("=C"))+COUNTIF('6 Obecność na treningu'!AM118:AN118,("=K"))</f>
        <v>0</v>
      </c>
      <c r="AT161">
        <f>COUNTIF('6 Obecność na treningu'!AO118:AP118,("=T"))+COUNTIF('6 Obecność na treningu'!AO118:AP118,("=C"))+COUNTIF('6 Obecność na treningu'!AO118:AP118,("=K"))</f>
        <v>0</v>
      </c>
      <c r="AV161">
        <f>COUNTIF('6 Obecność na treningu'!AQ118:AR118,("=T"))+COUNTIF('6 Obecność na treningu'!AQ118:AR118,("=C"))+COUNTIF('6 Obecność na treningu'!AQ118:AR118,("=K"))</f>
        <v>0</v>
      </c>
      <c r="AX161">
        <f>COUNTIF('6 Obecność na treningu'!AS118:AT118,("=T"))+COUNTIF('6 Obecność na treningu'!AS118:AT118,("=C"))+COUNTIF('6 Obecność na treningu'!AS118:AT118,("=K"))</f>
        <v>0</v>
      </c>
      <c r="AZ161">
        <f>COUNTIF('6 Obecność na treningu'!AU118:AV118,("=T"))+COUNTIF('6 Obecność na treningu'!AU118:AV118,("=C"))+COUNTIF('6 Obecność na treningu'!AU118:AV118,("=K"))</f>
        <v>0</v>
      </c>
      <c r="BB161">
        <f>COUNTIF('6 Obecność na treningu'!AW118:AX118,("=T"))+COUNTIF('6 Obecność na treningu'!AW118:AX118,("=C"))+COUNTIF('6 Obecność na treningu'!AW118:AX118,("=K"))</f>
        <v>0</v>
      </c>
      <c r="BD161">
        <f>COUNTIF('6 Obecność na treningu'!AY118:AZ118,("=T"))+COUNTIF('6 Obecność na treningu'!AY118:AZ118,("=C"))+COUNTIF('6 Obecność na treningu'!AY118:AZ118,("=K"))</f>
        <v>0</v>
      </c>
      <c r="BF161">
        <f t="shared" si="73"/>
        <v>0</v>
      </c>
      <c r="BH161">
        <f t="shared" si="74"/>
        <v>0</v>
      </c>
      <c r="BJ161">
        <f t="shared" si="75"/>
        <v>0</v>
      </c>
      <c r="BL161">
        <f t="shared" si="76"/>
        <v>0</v>
      </c>
      <c r="BN161">
        <f t="shared" si="77"/>
        <v>0</v>
      </c>
      <c r="BP161">
        <f t="shared" si="78"/>
        <v>0</v>
      </c>
      <c r="BR161">
        <f t="shared" si="79"/>
        <v>0</v>
      </c>
      <c r="BT161">
        <f t="shared" si="80"/>
        <v>0</v>
      </c>
      <c r="BV161">
        <f t="shared" si="81"/>
        <v>0</v>
      </c>
      <c r="BX161">
        <f t="shared" si="82"/>
        <v>0</v>
      </c>
      <c r="BZ161">
        <f t="shared" si="83"/>
        <v>0</v>
      </c>
      <c r="CB161">
        <f t="shared" si="84"/>
        <v>0</v>
      </c>
      <c r="CD161">
        <f t="shared" si="85"/>
        <v>0</v>
      </c>
      <c r="CF161">
        <f t="shared" si="86"/>
        <v>0</v>
      </c>
      <c r="CH161">
        <f t="shared" si="87"/>
        <v>0</v>
      </c>
      <c r="CJ161">
        <f t="shared" si="88"/>
        <v>0</v>
      </c>
      <c r="CL161">
        <f t="shared" si="89"/>
        <v>0</v>
      </c>
      <c r="CN161">
        <f t="shared" si="90"/>
        <v>0</v>
      </c>
      <c r="CP161">
        <f t="shared" si="91"/>
        <v>0</v>
      </c>
      <c r="CR161">
        <f t="shared" si="92"/>
        <v>0</v>
      </c>
      <c r="CT161">
        <f t="shared" si="93"/>
        <v>0</v>
      </c>
      <c r="CV161">
        <f t="shared" si="94"/>
        <v>0</v>
      </c>
      <c r="CX161">
        <f t="shared" si="95"/>
        <v>0</v>
      </c>
    </row>
    <row r="162" spans="2:102" ht="24.9" customHeight="1">
      <c r="B162" s="102" t="s">
        <v>252</v>
      </c>
      <c r="C162" s="103" t="str">
        <f>IF(ISBLANK('2 Spis zawodników - planowanych'!P27),"",'2 Spis zawodników - planowanych'!P27)</f>
        <v/>
      </c>
      <c r="D162" s="103" t="str">
        <f>IF('6 Obecność na treningu'!B119="","",'6 Obecność na treningu'!B119)</f>
        <v/>
      </c>
      <c r="E162" s="103" t="str">
        <f>IF('6 Obecność na treningu'!C119="","",'6 Obecność na treningu'!C119)</f>
        <v/>
      </c>
      <c r="F162" s="104" t="str">
        <f>IF('6 Obecność na treningu'!D119="","",'6 Obecność na treningu'!D119)</f>
        <v/>
      </c>
      <c r="G162" s="201" t="str">
        <f t="shared" si="72"/>
        <v/>
      </c>
      <c r="H162" s="646" t="s">
        <v>171</v>
      </c>
      <c r="I162" s="648"/>
      <c r="L162">
        <f>COUNTIF('6 Obecność na treningu'!G119:H119,("=T"))+COUNTIF('6 Obecność na treningu'!G119:H119,("=C"))+COUNTIF('6 Obecność na treningu'!G119:H119,("=K"))</f>
        <v>0</v>
      </c>
      <c r="N162">
        <f>COUNTIF('6 Obecność na treningu'!I119:J119,("=T"))+COUNTIF('6 Obecność na treningu'!I119:J119,("=C"))+COUNTIF('6 Obecność na treningu'!I119:J119,("=K"))</f>
        <v>0</v>
      </c>
      <c r="P162">
        <f>COUNTIF('6 Obecność na treningu'!K119:L119,("=T"))+COUNTIF('6 Obecność na treningu'!K119:L119,("=C"))+COUNTIF('6 Obecność na treningu'!K119:L119,("=K"))</f>
        <v>0</v>
      </c>
      <c r="R162">
        <f>COUNTIF('6 Obecność na treningu'!M119:N119,("=T"))+COUNTIF('6 Obecność na treningu'!M119:N119,("=C"))+COUNTIF('6 Obecność na treningu'!M119:N119,("=K"))</f>
        <v>0</v>
      </c>
      <c r="T162">
        <f>COUNTIF('6 Obecność na treningu'!O119:P119,("=T"))+COUNTIF('6 Obecność na treningu'!O119:P119,("=C"))+COUNTIF('6 Obecność na treningu'!O119:P119,("=K"))</f>
        <v>0</v>
      </c>
      <c r="V162">
        <f>COUNTIF('6 Obecność na treningu'!Q119:R119,("=T"))+COUNTIF('6 Obecność na treningu'!Q119:R119,("=C"))+COUNTIF('6 Obecność na treningu'!Q119:R119,("=K"))</f>
        <v>0</v>
      </c>
      <c r="X162">
        <f>COUNTIF('6 Obecność na treningu'!S119:T119,("=T"))+COUNTIF('6 Obecność na treningu'!S119:T119,("=C"))+COUNTIF('6 Obecność na treningu'!S119:T119,("=K"))</f>
        <v>0</v>
      </c>
      <c r="Z162">
        <f>COUNTIF('6 Obecność na treningu'!U119:V119,("=T"))+COUNTIF('6 Obecność na treningu'!U119:V119,("=C"))+COUNTIF('6 Obecność na treningu'!U119:V119,("=K"))</f>
        <v>0</v>
      </c>
      <c r="AB162">
        <f>COUNTIF('6 Obecność na treningu'!W119:X119,("=T"))+COUNTIF('6 Obecność na treningu'!W119:X119,("=C"))+COUNTIF('6 Obecność na treningu'!W119:X119,("=K"))</f>
        <v>0</v>
      </c>
      <c r="AD162">
        <f>COUNTIF('6 Obecność na treningu'!Y119:Z119,("=T"))+COUNTIF('6 Obecność na treningu'!Y119:Z119,("=C"))+COUNTIF('6 Obecność na treningu'!Y119:Z119,("=K"))</f>
        <v>0</v>
      </c>
      <c r="AF162">
        <f>COUNTIF('6 Obecność na treningu'!AA119:AB119,("=T"))+COUNTIF('6 Obecność na treningu'!AA119:AB119,("=C"))+COUNTIF('6 Obecność na treningu'!AA119:AB119,("=K"))</f>
        <v>0</v>
      </c>
      <c r="AH162">
        <f>COUNTIF('6 Obecność na treningu'!AC119:AD119,("=T"))+COUNTIF('6 Obecność na treningu'!AC119:AD119,("=C"))+COUNTIF('6 Obecność na treningu'!AC119:AD119,("=K"))</f>
        <v>0</v>
      </c>
      <c r="AJ162">
        <f>COUNTIF('6 Obecność na treningu'!AE119:AF119,("=T"))+COUNTIF('6 Obecność na treningu'!AE119:AF119,("=C"))+COUNTIF('6 Obecność na treningu'!AE119:AF119,("=K"))</f>
        <v>0</v>
      </c>
      <c r="AL162">
        <f>COUNTIF('6 Obecność na treningu'!AG119:AH119,("=T"))+COUNTIF('6 Obecność na treningu'!AG119:AH119,("=C"))+COUNTIF('6 Obecność na treningu'!AG119:AH119,("=K"))</f>
        <v>0</v>
      </c>
      <c r="AN162">
        <f>COUNTIF('6 Obecność na treningu'!AI119:AJ119,("=T"))+COUNTIF('6 Obecność na treningu'!AI119:AJ119,("=C"))+COUNTIF('6 Obecność na treningu'!AI119:AJ119,("=K"))</f>
        <v>0</v>
      </c>
      <c r="AP162">
        <f>COUNTIF('6 Obecność na treningu'!AK119:AL119,("=T"))+COUNTIF('6 Obecność na treningu'!AK119:AL119,("=C"))+COUNTIF('6 Obecność na treningu'!AK119:AL119,("=K"))</f>
        <v>0</v>
      </c>
      <c r="AR162">
        <f>COUNTIF('6 Obecność na treningu'!AM119:AN119,("=T"))+COUNTIF('6 Obecność na treningu'!AM119:AN119,("=C"))+COUNTIF('6 Obecność na treningu'!AM119:AN119,("=K"))</f>
        <v>0</v>
      </c>
      <c r="AT162">
        <f>COUNTIF('6 Obecność na treningu'!AO119:AP119,("=T"))+COUNTIF('6 Obecność na treningu'!AO119:AP119,("=C"))+COUNTIF('6 Obecność na treningu'!AO119:AP119,("=K"))</f>
        <v>0</v>
      </c>
      <c r="AV162">
        <f>COUNTIF('6 Obecność na treningu'!AQ119:AR119,("=T"))+COUNTIF('6 Obecność na treningu'!AQ119:AR119,("=C"))+COUNTIF('6 Obecność na treningu'!AQ119:AR119,("=K"))</f>
        <v>0</v>
      </c>
      <c r="AX162">
        <f>COUNTIF('6 Obecność na treningu'!AS119:AT119,("=T"))+COUNTIF('6 Obecność na treningu'!AS119:AT119,("=C"))+COUNTIF('6 Obecność na treningu'!AS119:AT119,("=K"))</f>
        <v>0</v>
      </c>
      <c r="AZ162">
        <f>COUNTIF('6 Obecność na treningu'!AU119:AV119,("=T"))+COUNTIF('6 Obecność na treningu'!AU119:AV119,("=C"))+COUNTIF('6 Obecność na treningu'!AU119:AV119,("=K"))</f>
        <v>0</v>
      </c>
      <c r="BB162">
        <f>COUNTIF('6 Obecność na treningu'!AW119:AX119,("=T"))+COUNTIF('6 Obecność na treningu'!AW119:AX119,("=C"))+COUNTIF('6 Obecność na treningu'!AW119:AX119,("=K"))</f>
        <v>0</v>
      </c>
      <c r="BD162">
        <f>COUNTIF('6 Obecność na treningu'!AY119:AZ119,("=T"))+COUNTIF('6 Obecność na treningu'!AY119:AZ119,("=C"))+COUNTIF('6 Obecność na treningu'!AY119:AZ119,("=K"))</f>
        <v>0</v>
      </c>
      <c r="BF162">
        <f t="shared" si="73"/>
        <v>0</v>
      </c>
      <c r="BH162">
        <f t="shared" si="74"/>
        <v>0</v>
      </c>
      <c r="BJ162">
        <f t="shared" si="75"/>
        <v>0</v>
      </c>
      <c r="BL162">
        <f t="shared" si="76"/>
        <v>0</v>
      </c>
      <c r="BN162">
        <f t="shared" si="77"/>
        <v>0</v>
      </c>
      <c r="BP162">
        <f t="shared" si="78"/>
        <v>0</v>
      </c>
      <c r="BR162">
        <f t="shared" si="79"/>
        <v>0</v>
      </c>
      <c r="BT162">
        <f t="shared" si="80"/>
        <v>0</v>
      </c>
      <c r="BV162">
        <f t="shared" si="81"/>
        <v>0</v>
      </c>
      <c r="BX162">
        <f t="shared" si="82"/>
        <v>0</v>
      </c>
      <c r="BZ162">
        <f t="shared" si="83"/>
        <v>0</v>
      </c>
      <c r="CB162">
        <f t="shared" si="84"/>
        <v>0</v>
      </c>
      <c r="CD162">
        <f t="shared" si="85"/>
        <v>0</v>
      </c>
      <c r="CF162">
        <f t="shared" si="86"/>
        <v>0</v>
      </c>
      <c r="CH162">
        <f t="shared" si="87"/>
        <v>0</v>
      </c>
      <c r="CJ162">
        <f t="shared" si="88"/>
        <v>0</v>
      </c>
      <c r="CL162">
        <f t="shared" si="89"/>
        <v>0</v>
      </c>
      <c r="CN162">
        <f t="shared" si="90"/>
        <v>0</v>
      </c>
      <c r="CP162">
        <f t="shared" si="91"/>
        <v>0</v>
      </c>
      <c r="CR162">
        <f t="shared" si="92"/>
        <v>0</v>
      </c>
      <c r="CT162">
        <f t="shared" si="93"/>
        <v>0</v>
      </c>
      <c r="CV162">
        <f t="shared" si="94"/>
        <v>0</v>
      </c>
      <c r="CX162">
        <f t="shared" si="95"/>
        <v>0</v>
      </c>
    </row>
    <row r="163" spans="2:102" ht="24.9" customHeight="1">
      <c r="B163" s="102" t="s">
        <v>253</v>
      </c>
      <c r="C163" s="103" t="str">
        <f>IF(ISBLANK('2 Spis zawodników - planowanych'!P28),"",'2 Spis zawodników - planowanych'!P28)</f>
        <v/>
      </c>
      <c r="D163" s="103" t="str">
        <f>IF('6 Obecność na treningu'!B120="","",'6 Obecność na treningu'!B120)</f>
        <v/>
      </c>
      <c r="E163" s="103" t="str">
        <f>IF('6 Obecność na treningu'!C120="","",'6 Obecność na treningu'!C120)</f>
        <v/>
      </c>
      <c r="F163" s="104" t="str">
        <f>IF('6 Obecność na treningu'!D120="","",'6 Obecność na treningu'!D120)</f>
        <v/>
      </c>
      <c r="G163" s="201" t="str">
        <f t="shared" si="72"/>
        <v/>
      </c>
      <c r="H163" s="646" t="s">
        <v>171</v>
      </c>
      <c r="I163" s="648"/>
      <c r="L163">
        <f>COUNTIF('6 Obecność na treningu'!G120:H120,("=T"))+COUNTIF('6 Obecność na treningu'!G120:H120,("=C"))+COUNTIF('6 Obecność na treningu'!G120:H120,("=K"))</f>
        <v>0</v>
      </c>
      <c r="N163">
        <f>COUNTIF('6 Obecność na treningu'!I120:J120,("=T"))+COUNTIF('6 Obecność na treningu'!I120:J120,("=C"))+COUNTIF('6 Obecność na treningu'!I120:J120,("=K"))</f>
        <v>0</v>
      </c>
      <c r="P163">
        <f>COUNTIF('6 Obecność na treningu'!K120:L120,("=T"))+COUNTIF('6 Obecność na treningu'!K120:L120,("=C"))+COUNTIF('6 Obecność na treningu'!K120:L120,("=K"))</f>
        <v>0</v>
      </c>
      <c r="R163">
        <f>COUNTIF('6 Obecność na treningu'!M120:N120,("=T"))+COUNTIF('6 Obecność na treningu'!M120:N120,("=C"))+COUNTIF('6 Obecność na treningu'!M120:N120,("=K"))</f>
        <v>0</v>
      </c>
      <c r="T163">
        <f>COUNTIF('6 Obecność na treningu'!O120:P120,("=T"))+COUNTIF('6 Obecność na treningu'!O120:P120,("=C"))+COUNTIF('6 Obecność na treningu'!O120:P120,("=K"))</f>
        <v>0</v>
      </c>
      <c r="V163">
        <f>COUNTIF('6 Obecność na treningu'!Q120:R120,("=T"))+COUNTIF('6 Obecność na treningu'!Q120:R120,("=C"))+COUNTIF('6 Obecność na treningu'!Q120:R120,("=K"))</f>
        <v>0</v>
      </c>
      <c r="X163">
        <f>COUNTIF('6 Obecność na treningu'!S120:T120,("=T"))+COUNTIF('6 Obecność na treningu'!S120:T120,("=C"))+COUNTIF('6 Obecność na treningu'!S120:T120,("=K"))</f>
        <v>0</v>
      </c>
      <c r="Z163">
        <f>COUNTIF('6 Obecność na treningu'!U120:V120,("=T"))+COUNTIF('6 Obecność na treningu'!U120:V120,("=C"))+COUNTIF('6 Obecność na treningu'!U120:V120,("=K"))</f>
        <v>0</v>
      </c>
      <c r="AB163">
        <f>COUNTIF('6 Obecność na treningu'!W120:X120,("=T"))+COUNTIF('6 Obecność na treningu'!W120:X120,("=C"))+COUNTIF('6 Obecność na treningu'!W120:X120,("=K"))</f>
        <v>0</v>
      </c>
      <c r="AD163">
        <f>COUNTIF('6 Obecność na treningu'!Y120:Z120,("=T"))+COUNTIF('6 Obecność na treningu'!Y120:Z120,("=C"))+COUNTIF('6 Obecność na treningu'!Y120:Z120,("=K"))</f>
        <v>0</v>
      </c>
      <c r="AF163">
        <f>COUNTIF('6 Obecność na treningu'!AA120:AB120,("=T"))+COUNTIF('6 Obecność na treningu'!AA120:AB120,("=C"))+COUNTIF('6 Obecność na treningu'!AA120:AB120,("=K"))</f>
        <v>0</v>
      </c>
      <c r="AH163">
        <f>COUNTIF('6 Obecność na treningu'!AC120:AD120,("=T"))+COUNTIF('6 Obecność na treningu'!AC120:AD120,("=C"))+COUNTIF('6 Obecność na treningu'!AC120:AD120,("=K"))</f>
        <v>0</v>
      </c>
      <c r="AJ163">
        <f>COUNTIF('6 Obecność na treningu'!AE120:AF120,("=T"))+COUNTIF('6 Obecność na treningu'!AE120:AF120,("=C"))+COUNTIF('6 Obecność na treningu'!AE120:AF120,("=K"))</f>
        <v>0</v>
      </c>
      <c r="AL163">
        <f>COUNTIF('6 Obecność na treningu'!AG120:AH120,("=T"))+COUNTIF('6 Obecność na treningu'!AG120:AH120,("=C"))+COUNTIF('6 Obecność na treningu'!AG120:AH120,("=K"))</f>
        <v>0</v>
      </c>
      <c r="AN163">
        <f>COUNTIF('6 Obecność na treningu'!AI120:AJ120,("=T"))+COUNTIF('6 Obecność na treningu'!AI120:AJ120,("=C"))+COUNTIF('6 Obecność na treningu'!AI120:AJ120,("=K"))</f>
        <v>0</v>
      </c>
      <c r="AP163">
        <f>COUNTIF('6 Obecność na treningu'!AK120:AL120,("=T"))+COUNTIF('6 Obecność na treningu'!AK120:AL120,("=C"))+COUNTIF('6 Obecność na treningu'!AK120:AL120,("=K"))</f>
        <v>0</v>
      </c>
      <c r="AR163">
        <f>COUNTIF('6 Obecność na treningu'!AM120:AN120,("=T"))+COUNTIF('6 Obecność na treningu'!AM120:AN120,("=C"))+COUNTIF('6 Obecność na treningu'!AM120:AN120,("=K"))</f>
        <v>0</v>
      </c>
      <c r="AT163">
        <f>COUNTIF('6 Obecność na treningu'!AO120:AP120,("=T"))+COUNTIF('6 Obecność na treningu'!AO120:AP120,("=C"))+COUNTIF('6 Obecność na treningu'!AO120:AP120,("=K"))</f>
        <v>0</v>
      </c>
      <c r="AV163">
        <f>COUNTIF('6 Obecność na treningu'!AQ120:AR120,("=T"))+COUNTIF('6 Obecność na treningu'!AQ120:AR120,("=C"))+COUNTIF('6 Obecność na treningu'!AQ120:AR120,("=K"))</f>
        <v>0</v>
      </c>
      <c r="AX163">
        <f>COUNTIF('6 Obecność na treningu'!AS120:AT120,("=T"))+COUNTIF('6 Obecność na treningu'!AS120:AT120,("=C"))+COUNTIF('6 Obecność na treningu'!AS120:AT120,("=K"))</f>
        <v>0</v>
      </c>
      <c r="AZ163">
        <f>COUNTIF('6 Obecność na treningu'!AU120:AV120,("=T"))+COUNTIF('6 Obecność na treningu'!AU120:AV120,("=C"))+COUNTIF('6 Obecność na treningu'!AU120:AV120,("=K"))</f>
        <v>0</v>
      </c>
      <c r="BB163">
        <f>COUNTIF('6 Obecność na treningu'!AW120:AX120,("=T"))+COUNTIF('6 Obecność na treningu'!AW120:AX120,("=C"))+COUNTIF('6 Obecność na treningu'!AW120:AX120,("=K"))</f>
        <v>0</v>
      </c>
      <c r="BD163">
        <f>COUNTIF('6 Obecność na treningu'!AY120:AZ120,("=T"))+COUNTIF('6 Obecność na treningu'!AY120:AZ120,("=C"))+COUNTIF('6 Obecność na treningu'!AY120:AZ120,("=K"))</f>
        <v>0</v>
      </c>
      <c r="BF163">
        <f t="shared" si="73"/>
        <v>0</v>
      </c>
      <c r="BH163">
        <f t="shared" si="74"/>
        <v>0</v>
      </c>
      <c r="BJ163">
        <f t="shared" si="75"/>
        <v>0</v>
      </c>
      <c r="BL163">
        <f t="shared" si="76"/>
        <v>0</v>
      </c>
      <c r="BN163">
        <f t="shared" si="77"/>
        <v>0</v>
      </c>
      <c r="BP163">
        <f t="shared" si="78"/>
        <v>0</v>
      </c>
      <c r="BR163">
        <f t="shared" si="79"/>
        <v>0</v>
      </c>
      <c r="BT163">
        <f t="shared" si="80"/>
        <v>0</v>
      </c>
      <c r="BV163">
        <f t="shared" si="81"/>
        <v>0</v>
      </c>
      <c r="BX163">
        <f t="shared" si="82"/>
        <v>0</v>
      </c>
      <c r="BZ163">
        <f t="shared" si="83"/>
        <v>0</v>
      </c>
      <c r="CB163">
        <f t="shared" si="84"/>
        <v>0</v>
      </c>
      <c r="CD163">
        <f t="shared" si="85"/>
        <v>0</v>
      </c>
      <c r="CF163">
        <f t="shared" si="86"/>
        <v>0</v>
      </c>
      <c r="CH163">
        <f t="shared" si="87"/>
        <v>0</v>
      </c>
      <c r="CJ163">
        <f t="shared" si="88"/>
        <v>0</v>
      </c>
      <c r="CL163">
        <f t="shared" si="89"/>
        <v>0</v>
      </c>
      <c r="CN163">
        <f t="shared" si="90"/>
        <v>0</v>
      </c>
      <c r="CP163">
        <f t="shared" si="91"/>
        <v>0</v>
      </c>
      <c r="CR163">
        <f t="shared" si="92"/>
        <v>0</v>
      </c>
      <c r="CT163">
        <f t="shared" si="93"/>
        <v>0</v>
      </c>
      <c r="CV163">
        <f t="shared" si="94"/>
        <v>0</v>
      </c>
      <c r="CX163">
        <f t="shared" si="95"/>
        <v>0</v>
      </c>
    </row>
    <row r="164" spans="2:102" ht="24.9" customHeight="1">
      <c r="B164" s="102" t="s">
        <v>254</v>
      </c>
      <c r="C164" s="103" t="str">
        <f>IF(ISBLANK('2 Spis zawodników - planowanych'!P29),"",'2 Spis zawodników - planowanych'!P29)</f>
        <v/>
      </c>
      <c r="D164" s="103" t="str">
        <f>IF('6 Obecność na treningu'!B121="","",'6 Obecność na treningu'!B121)</f>
        <v/>
      </c>
      <c r="E164" s="103" t="str">
        <f>IF('6 Obecność na treningu'!C121="","",'6 Obecność na treningu'!C121)</f>
        <v/>
      </c>
      <c r="F164" s="104" t="str">
        <f>IF('6 Obecność na treningu'!D121="","",'6 Obecność na treningu'!D121)</f>
        <v/>
      </c>
      <c r="G164" s="201" t="str">
        <f t="shared" si="72"/>
        <v/>
      </c>
      <c r="H164" s="646" t="s">
        <v>171</v>
      </c>
      <c r="I164" s="648"/>
      <c r="L164">
        <f>COUNTIF('6 Obecność na treningu'!G121:H121,("=T"))+COUNTIF('6 Obecność na treningu'!G121:H121,("=C"))+COUNTIF('6 Obecność na treningu'!G121:H121,("=K"))</f>
        <v>0</v>
      </c>
      <c r="N164">
        <f>COUNTIF('6 Obecność na treningu'!I121:J121,("=T"))+COUNTIF('6 Obecność na treningu'!I121:J121,("=C"))+COUNTIF('6 Obecność na treningu'!I121:J121,("=K"))</f>
        <v>0</v>
      </c>
      <c r="P164">
        <f>COUNTIF('6 Obecność na treningu'!K121:L121,("=T"))+COUNTIF('6 Obecność na treningu'!K121:L121,("=C"))+COUNTIF('6 Obecność na treningu'!K121:L121,("=K"))</f>
        <v>0</v>
      </c>
      <c r="R164">
        <f>COUNTIF('6 Obecność na treningu'!M121:N121,("=T"))+COUNTIF('6 Obecność na treningu'!M121:N121,("=C"))+COUNTIF('6 Obecność na treningu'!M121:N121,("=K"))</f>
        <v>0</v>
      </c>
      <c r="T164">
        <f>COUNTIF('6 Obecność na treningu'!O121:P121,("=T"))+COUNTIF('6 Obecność na treningu'!O121:P121,("=C"))+COUNTIF('6 Obecność na treningu'!O121:P121,("=K"))</f>
        <v>0</v>
      </c>
      <c r="V164">
        <f>COUNTIF('6 Obecność na treningu'!Q121:R121,("=T"))+COUNTIF('6 Obecność na treningu'!Q121:R121,("=C"))+COUNTIF('6 Obecność na treningu'!Q121:R121,("=K"))</f>
        <v>0</v>
      </c>
      <c r="X164">
        <f>COUNTIF('6 Obecność na treningu'!S121:T121,("=T"))+COUNTIF('6 Obecność na treningu'!S121:T121,("=C"))+COUNTIF('6 Obecność na treningu'!S121:T121,("=K"))</f>
        <v>0</v>
      </c>
      <c r="Z164">
        <f>COUNTIF('6 Obecność na treningu'!U121:V121,("=T"))+COUNTIF('6 Obecność na treningu'!U121:V121,("=C"))+COUNTIF('6 Obecność na treningu'!U121:V121,("=K"))</f>
        <v>0</v>
      </c>
      <c r="AB164">
        <f>COUNTIF('6 Obecność na treningu'!W121:X121,("=T"))+COUNTIF('6 Obecność na treningu'!W121:X121,("=C"))+COUNTIF('6 Obecność na treningu'!W121:X121,("=K"))</f>
        <v>0</v>
      </c>
      <c r="AD164">
        <f>COUNTIF('6 Obecność na treningu'!Y121:Z121,("=T"))+COUNTIF('6 Obecność na treningu'!Y121:Z121,("=C"))+COUNTIF('6 Obecność na treningu'!Y121:Z121,("=K"))</f>
        <v>0</v>
      </c>
      <c r="AF164">
        <f>COUNTIF('6 Obecność na treningu'!AA121:AB121,("=T"))+COUNTIF('6 Obecność na treningu'!AA121:AB121,("=C"))+COUNTIF('6 Obecność na treningu'!AA121:AB121,("=K"))</f>
        <v>0</v>
      </c>
      <c r="AH164">
        <f>COUNTIF('6 Obecność na treningu'!AC121:AD121,("=T"))+COUNTIF('6 Obecność na treningu'!AC121:AD121,("=C"))+COUNTIF('6 Obecność na treningu'!AC121:AD121,("=K"))</f>
        <v>0</v>
      </c>
      <c r="AJ164">
        <f>COUNTIF('6 Obecność na treningu'!AE121:AF121,("=T"))+COUNTIF('6 Obecność na treningu'!AE121:AF121,("=C"))+COUNTIF('6 Obecność na treningu'!AE121:AF121,("=K"))</f>
        <v>0</v>
      </c>
      <c r="AL164">
        <f>COUNTIF('6 Obecność na treningu'!AG121:AH121,("=T"))+COUNTIF('6 Obecność na treningu'!AG121:AH121,("=C"))+COUNTIF('6 Obecność na treningu'!AG121:AH121,("=K"))</f>
        <v>0</v>
      </c>
      <c r="AN164">
        <f>COUNTIF('6 Obecność na treningu'!AI121:AJ121,("=T"))+COUNTIF('6 Obecność na treningu'!AI121:AJ121,("=C"))+COUNTIF('6 Obecność na treningu'!AI121:AJ121,("=K"))</f>
        <v>0</v>
      </c>
      <c r="AP164">
        <f>COUNTIF('6 Obecność na treningu'!AK121:AL121,("=T"))+COUNTIF('6 Obecność na treningu'!AK121:AL121,("=C"))+COUNTIF('6 Obecność na treningu'!AK121:AL121,("=K"))</f>
        <v>0</v>
      </c>
      <c r="AR164">
        <f>COUNTIF('6 Obecność na treningu'!AM121:AN121,("=T"))+COUNTIF('6 Obecność na treningu'!AM121:AN121,("=C"))+COUNTIF('6 Obecność na treningu'!AM121:AN121,("=K"))</f>
        <v>0</v>
      </c>
      <c r="AT164">
        <f>COUNTIF('6 Obecność na treningu'!AO121:AP121,("=T"))+COUNTIF('6 Obecność na treningu'!AO121:AP121,("=C"))+COUNTIF('6 Obecność na treningu'!AO121:AP121,("=K"))</f>
        <v>0</v>
      </c>
      <c r="AV164">
        <f>COUNTIF('6 Obecność na treningu'!AQ121:AR121,("=T"))+COUNTIF('6 Obecność na treningu'!AQ121:AR121,("=C"))+COUNTIF('6 Obecność na treningu'!AQ121:AR121,("=K"))</f>
        <v>0</v>
      </c>
      <c r="AX164">
        <f>COUNTIF('6 Obecność na treningu'!AS121:AT121,("=T"))+COUNTIF('6 Obecność na treningu'!AS121:AT121,("=C"))+COUNTIF('6 Obecność na treningu'!AS121:AT121,("=K"))</f>
        <v>0</v>
      </c>
      <c r="AZ164">
        <f>COUNTIF('6 Obecność na treningu'!AU121:AV121,("=T"))+COUNTIF('6 Obecność na treningu'!AU121:AV121,("=C"))+COUNTIF('6 Obecność na treningu'!AU121:AV121,("=K"))</f>
        <v>0</v>
      </c>
      <c r="BB164">
        <f>COUNTIF('6 Obecność na treningu'!AW121:AX121,("=T"))+COUNTIF('6 Obecność na treningu'!AW121:AX121,("=C"))+COUNTIF('6 Obecność na treningu'!AW121:AX121,("=K"))</f>
        <v>0</v>
      </c>
      <c r="BD164">
        <f>COUNTIF('6 Obecność na treningu'!AY121:AZ121,("=T"))+COUNTIF('6 Obecność na treningu'!AY121:AZ121,("=C"))+COUNTIF('6 Obecność na treningu'!AY121:AZ121,("=K"))</f>
        <v>0</v>
      </c>
      <c r="BF164">
        <f t="shared" si="73"/>
        <v>0</v>
      </c>
      <c r="BH164">
        <f t="shared" si="74"/>
        <v>0</v>
      </c>
      <c r="BJ164">
        <f t="shared" si="75"/>
        <v>0</v>
      </c>
      <c r="BL164">
        <f t="shared" si="76"/>
        <v>0</v>
      </c>
      <c r="BN164">
        <f t="shared" si="77"/>
        <v>0</v>
      </c>
      <c r="BP164">
        <f t="shared" si="78"/>
        <v>0</v>
      </c>
      <c r="BR164">
        <f t="shared" si="79"/>
        <v>0</v>
      </c>
      <c r="BT164">
        <f t="shared" si="80"/>
        <v>0</v>
      </c>
      <c r="BV164">
        <f t="shared" si="81"/>
        <v>0</v>
      </c>
      <c r="BX164">
        <f t="shared" si="82"/>
        <v>0</v>
      </c>
      <c r="BZ164">
        <f t="shared" si="83"/>
        <v>0</v>
      </c>
      <c r="CB164">
        <f t="shared" si="84"/>
        <v>0</v>
      </c>
      <c r="CD164">
        <f t="shared" si="85"/>
        <v>0</v>
      </c>
      <c r="CF164">
        <f t="shared" si="86"/>
        <v>0</v>
      </c>
      <c r="CH164">
        <f t="shared" si="87"/>
        <v>0</v>
      </c>
      <c r="CJ164">
        <f t="shared" si="88"/>
        <v>0</v>
      </c>
      <c r="CL164">
        <f t="shared" si="89"/>
        <v>0</v>
      </c>
      <c r="CN164">
        <f t="shared" si="90"/>
        <v>0</v>
      </c>
      <c r="CP164">
        <f t="shared" si="91"/>
        <v>0</v>
      </c>
      <c r="CR164">
        <f t="shared" si="92"/>
        <v>0</v>
      </c>
      <c r="CT164">
        <f t="shared" si="93"/>
        <v>0</v>
      </c>
      <c r="CV164">
        <f t="shared" si="94"/>
        <v>0</v>
      </c>
      <c r="CX164">
        <f t="shared" si="95"/>
        <v>0</v>
      </c>
    </row>
    <row r="165" spans="2:102" ht="24.9" customHeight="1">
      <c r="B165" s="102" t="s">
        <v>255</v>
      </c>
      <c r="C165" s="103" t="str">
        <f>IF(ISBLANK('2 Spis zawodników - planowanych'!P30),"",'2 Spis zawodników - planowanych'!P30)</f>
        <v/>
      </c>
      <c r="D165" s="103" t="str">
        <f>IF('6 Obecność na treningu'!B122="","",'6 Obecność na treningu'!B122)</f>
        <v/>
      </c>
      <c r="E165" s="103" t="str">
        <f>IF('6 Obecność na treningu'!C122="","",'6 Obecność na treningu'!C122)</f>
        <v/>
      </c>
      <c r="F165" s="104" t="str">
        <f>IF('6 Obecność na treningu'!D122="","",'6 Obecność na treningu'!D122)</f>
        <v/>
      </c>
      <c r="G165" s="201" t="str">
        <f t="shared" si="72"/>
        <v/>
      </c>
      <c r="H165" s="646" t="s">
        <v>171</v>
      </c>
      <c r="I165" s="648"/>
      <c r="L165">
        <f>COUNTIF('6 Obecność na treningu'!G122:H122,("=T"))+COUNTIF('6 Obecność na treningu'!G122:H122,("=C"))+COUNTIF('6 Obecność na treningu'!G122:H122,("=K"))</f>
        <v>0</v>
      </c>
      <c r="N165">
        <f>COUNTIF('6 Obecność na treningu'!I122:J122,("=T"))+COUNTIF('6 Obecność na treningu'!I122:J122,("=C"))+COUNTIF('6 Obecność na treningu'!I122:J122,("=K"))</f>
        <v>0</v>
      </c>
      <c r="P165">
        <f>COUNTIF('6 Obecność na treningu'!K122:L122,("=T"))+COUNTIF('6 Obecność na treningu'!K122:L122,("=C"))+COUNTIF('6 Obecność na treningu'!K122:L122,("=K"))</f>
        <v>0</v>
      </c>
      <c r="R165">
        <f>COUNTIF('6 Obecność na treningu'!M122:N122,("=T"))+COUNTIF('6 Obecność na treningu'!M122:N122,("=C"))+COUNTIF('6 Obecność na treningu'!M122:N122,("=K"))</f>
        <v>0</v>
      </c>
      <c r="T165">
        <f>COUNTIF('6 Obecność na treningu'!O122:P122,("=T"))+COUNTIF('6 Obecność na treningu'!O122:P122,("=C"))+COUNTIF('6 Obecność na treningu'!O122:P122,("=K"))</f>
        <v>0</v>
      </c>
      <c r="V165">
        <f>COUNTIF('6 Obecność na treningu'!Q122:R122,("=T"))+COUNTIF('6 Obecność na treningu'!Q122:R122,("=C"))+COUNTIF('6 Obecność na treningu'!Q122:R122,("=K"))</f>
        <v>0</v>
      </c>
      <c r="X165">
        <f>COUNTIF('6 Obecność na treningu'!S122:T122,("=T"))+COUNTIF('6 Obecność na treningu'!S122:T122,("=C"))+COUNTIF('6 Obecność na treningu'!S122:T122,("=K"))</f>
        <v>0</v>
      </c>
      <c r="Z165">
        <f>COUNTIF('6 Obecność na treningu'!U122:V122,("=T"))+COUNTIF('6 Obecność na treningu'!U122:V122,("=C"))+COUNTIF('6 Obecność na treningu'!U122:V122,("=K"))</f>
        <v>0</v>
      </c>
      <c r="AB165">
        <f>COUNTIF('6 Obecność na treningu'!W122:X122,("=T"))+COUNTIF('6 Obecność na treningu'!W122:X122,("=C"))+COUNTIF('6 Obecność na treningu'!W122:X122,("=K"))</f>
        <v>0</v>
      </c>
      <c r="AD165">
        <f>COUNTIF('6 Obecność na treningu'!Y122:Z122,("=T"))+COUNTIF('6 Obecność na treningu'!Y122:Z122,("=C"))+COUNTIF('6 Obecność na treningu'!Y122:Z122,("=K"))</f>
        <v>0</v>
      </c>
      <c r="AF165">
        <f>COUNTIF('6 Obecność na treningu'!AA122:AB122,("=T"))+COUNTIF('6 Obecność na treningu'!AA122:AB122,("=C"))+COUNTIF('6 Obecność na treningu'!AA122:AB122,("=K"))</f>
        <v>0</v>
      </c>
      <c r="AH165">
        <f>COUNTIF('6 Obecność na treningu'!AC122:AD122,("=T"))+COUNTIF('6 Obecność na treningu'!AC122:AD122,("=C"))+COUNTIF('6 Obecność na treningu'!AC122:AD122,("=K"))</f>
        <v>0</v>
      </c>
      <c r="AJ165">
        <f>COUNTIF('6 Obecność na treningu'!AE122:AF122,("=T"))+COUNTIF('6 Obecność na treningu'!AE122:AF122,("=C"))+COUNTIF('6 Obecność na treningu'!AE122:AF122,("=K"))</f>
        <v>0</v>
      </c>
      <c r="AL165">
        <f>COUNTIF('6 Obecność na treningu'!AG122:AH122,("=T"))+COUNTIF('6 Obecność na treningu'!AG122:AH122,("=C"))+COUNTIF('6 Obecność na treningu'!AG122:AH122,("=K"))</f>
        <v>0</v>
      </c>
      <c r="AN165">
        <f>COUNTIF('6 Obecność na treningu'!AI122:AJ122,("=T"))+COUNTIF('6 Obecność na treningu'!AI122:AJ122,("=C"))+COUNTIF('6 Obecność na treningu'!AI122:AJ122,("=K"))</f>
        <v>0</v>
      </c>
      <c r="AP165">
        <f>COUNTIF('6 Obecność na treningu'!AK122:AL122,("=T"))+COUNTIF('6 Obecność na treningu'!AK122:AL122,("=C"))+COUNTIF('6 Obecność na treningu'!AK122:AL122,("=K"))</f>
        <v>0</v>
      </c>
      <c r="AR165">
        <f>COUNTIF('6 Obecność na treningu'!AM122:AN122,("=T"))+COUNTIF('6 Obecność na treningu'!AM122:AN122,("=C"))+COUNTIF('6 Obecność na treningu'!AM122:AN122,("=K"))</f>
        <v>0</v>
      </c>
      <c r="AT165">
        <f>COUNTIF('6 Obecność na treningu'!AO122:AP122,("=T"))+COUNTIF('6 Obecność na treningu'!AO122:AP122,("=C"))+COUNTIF('6 Obecność na treningu'!AO122:AP122,("=K"))</f>
        <v>0</v>
      </c>
      <c r="AV165">
        <f>COUNTIF('6 Obecność na treningu'!AQ122:AR122,("=T"))+COUNTIF('6 Obecność na treningu'!AQ122:AR122,("=C"))+COUNTIF('6 Obecność na treningu'!AQ122:AR122,("=K"))</f>
        <v>0</v>
      </c>
      <c r="AX165">
        <f>COUNTIF('6 Obecność na treningu'!AS122:AT122,("=T"))+COUNTIF('6 Obecność na treningu'!AS122:AT122,("=C"))+COUNTIF('6 Obecność na treningu'!AS122:AT122,("=K"))</f>
        <v>0</v>
      </c>
      <c r="AZ165">
        <f>COUNTIF('6 Obecność na treningu'!AU122:AV122,("=T"))+COUNTIF('6 Obecność na treningu'!AU122:AV122,("=C"))+COUNTIF('6 Obecność na treningu'!AU122:AV122,("=K"))</f>
        <v>0</v>
      </c>
      <c r="BB165">
        <f>COUNTIF('6 Obecność na treningu'!AW122:AX122,("=T"))+COUNTIF('6 Obecność na treningu'!AW122:AX122,("=C"))+COUNTIF('6 Obecność na treningu'!AW122:AX122,("=K"))</f>
        <v>0</v>
      </c>
      <c r="BD165">
        <f>COUNTIF('6 Obecność na treningu'!AY122:AZ122,("=T"))+COUNTIF('6 Obecność na treningu'!AY122:AZ122,("=C"))+COUNTIF('6 Obecność na treningu'!AY122:AZ122,("=K"))</f>
        <v>0</v>
      </c>
      <c r="BF165">
        <f t="shared" si="73"/>
        <v>0</v>
      </c>
      <c r="BH165">
        <f t="shared" si="74"/>
        <v>0</v>
      </c>
      <c r="BJ165">
        <f t="shared" si="75"/>
        <v>0</v>
      </c>
      <c r="BL165">
        <f t="shared" si="76"/>
        <v>0</v>
      </c>
      <c r="BN165">
        <f t="shared" si="77"/>
        <v>0</v>
      </c>
      <c r="BP165">
        <f t="shared" si="78"/>
        <v>0</v>
      </c>
      <c r="BR165">
        <f t="shared" si="79"/>
        <v>0</v>
      </c>
      <c r="BT165">
        <f t="shared" si="80"/>
        <v>0</v>
      </c>
      <c r="BV165">
        <f t="shared" si="81"/>
        <v>0</v>
      </c>
      <c r="BX165">
        <f t="shared" si="82"/>
        <v>0</v>
      </c>
      <c r="BZ165">
        <f t="shared" si="83"/>
        <v>0</v>
      </c>
      <c r="CB165">
        <f t="shared" si="84"/>
        <v>0</v>
      </c>
      <c r="CD165">
        <f t="shared" si="85"/>
        <v>0</v>
      </c>
      <c r="CF165">
        <f t="shared" si="86"/>
        <v>0</v>
      </c>
      <c r="CH165">
        <f t="shared" si="87"/>
        <v>0</v>
      </c>
      <c r="CJ165">
        <f t="shared" si="88"/>
        <v>0</v>
      </c>
      <c r="CL165">
        <f t="shared" si="89"/>
        <v>0</v>
      </c>
      <c r="CN165">
        <f t="shared" si="90"/>
        <v>0</v>
      </c>
      <c r="CP165">
        <f t="shared" si="91"/>
        <v>0</v>
      </c>
      <c r="CR165">
        <f t="shared" si="92"/>
        <v>0</v>
      </c>
      <c r="CT165">
        <f t="shared" si="93"/>
        <v>0</v>
      </c>
      <c r="CV165">
        <f t="shared" si="94"/>
        <v>0</v>
      </c>
      <c r="CX165">
        <f t="shared" si="95"/>
        <v>0</v>
      </c>
    </row>
    <row r="166" spans="2:102" ht="24.9" customHeight="1">
      <c r="B166" s="102" t="s">
        <v>256</v>
      </c>
      <c r="C166" s="103" t="str">
        <f>IF(ISBLANK('2 Spis zawodników - planowanych'!P31),"",'2 Spis zawodników - planowanych'!P31)</f>
        <v/>
      </c>
      <c r="D166" s="103" t="str">
        <f>IF('6 Obecność na treningu'!B123="","",'6 Obecność na treningu'!B123)</f>
        <v/>
      </c>
      <c r="E166" s="103" t="str">
        <f>IF('6 Obecność na treningu'!C123="","",'6 Obecność na treningu'!C123)</f>
        <v/>
      </c>
      <c r="F166" s="104" t="str">
        <f>IF('6 Obecność na treningu'!D123="","",'6 Obecność na treningu'!D123)</f>
        <v/>
      </c>
      <c r="G166" s="201" t="str">
        <f t="shared" si="72"/>
        <v/>
      </c>
      <c r="H166" s="646" t="s">
        <v>171</v>
      </c>
      <c r="I166" s="648"/>
      <c r="L166">
        <f>COUNTIF('6 Obecność na treningu'!G123:H123,("=T"))+COUNTIF('6 Obecność na treningu'!G123:H123,("=C"))+COUNTIF('6 Obecność na treningu'!G123:H123,("=K"))</f>
        <v>0</v>
      </c>
      <c r="N166">
        <f>COUNTIF('6 Obecność na treningu'!I123:J123,("=T"))+COUNTIF('6 Obecność na treningu'!I123:J123,("=C"))+COUNTIF('6 Obecność na treningu'!I123:J123,("=K"))</f>
        <v>0</v>
      </c>
      <c r="P166">
        <f>COUNTIF('6 Obecność na treningu'!K123:L123,("=T"))+COUNTIF('6 Obecność na treningu'!K123:L123,("=C"))+COUNTIF('6 Obecność na treningu'!K123:L123,("=K"))</f>
        <v>0</v>
      </c>
      <c r="R166">
        <f>COUNTIF('6 Obecność na treningu'!M123:N123,("=T"))+COUNTIF('6 Obecność na treningu'!M123:N123,("=C"))+COUNTIF('6 Obecność na treningu'!M123:N123,("=K"))</f>
        <v>0</v>
      </c>
      <c r="T166">
        <f>COUNTIF('6 Obecność na treningu'!O123:P123,("=T"))+COUNTIF('6 Obecność na treningu'!O123:P123,("=C"))+COUNTIF('6 Obecność na treningu'!O123:P123,("=K"))</f>
        <v>0</v>
      </c>
      <c r="V166">
        <f>COUNTIF('6 Obecność na treningu'!Q123:R123,("=T"))+COUNTIF('6 Obecność na treningu'!Q123:R123,("=C"))+COUNTIF('6 Obecność na treningu'!Q123:R123,("=K"))</f>
        <v>0</v>
      </c>
      <c r="X166">
        <f>COUNTIF('6 Obecność na treningu'!S123:T123,("=T"))+COUNTIF('6 Obecność na treningu'!S123:T123,("=C"))+COUNTIF('6 Obecność na treningu'!S123:T123,("=K"))</f>
        <v>0</v>
      </c>
      <c r="Z166">
        <f>COUNTIF('6 Obecność na treningu'!U123:V123,("=T"))+COUNTIF('6 Obecność na treningu'!U123:V123,("=C"))+COUNTIF('6 Obecność na treningu'!U123:V123,("=K"))</f>
        <v>0</v>
      </c>
      <c r="AB166">
        <f>COUNTIF('6 Obecność na treningu'!W123:X123,("=T"))+COUNTIF('6 Obecność na treningu'!W123:X123,("=C"))+COUNTIF('6 Obecność na treningu'!W123:X123,("=K"))</f>
        <v>0</v>
      </c>
      <c r="AD166">
        <f>COUNTIF('6 Obecność na treningu'!Y123:Z123,("=T"))+COUNTIF('6 Obecność na treningu'!Y123:Z123,("=C"))+COUNTIF('6 Obecność na treningu'!Y123:Z123,("=K"))</f>
        <v>0</v>
      </c>
      <c r="AF166">
        <f>COUNTIF('6 Obecność na treningu'!AA123:AB123,("=T"))+COUNTIF('6 Obecność na treningu'!AA123:AB123,("=C"))+COUNTIF('6 Obecność na treningu'!AA123:AB123,("=K"))</f>
        <v>0</v>
      </c>
      <c r="AH166">
        <f>COUNTIF('6 Obecność na treningu'!AC123:AD123,("=T"))+COUNTIF('6 Obecność na treningu'!AC123:AD123,("=C"))+COUNTIF('6 Obecność na treningu'!AC123:AD123,("=K"))</f>
        <v>0</v>
      </c>
      <c r="AJ166">
        <f>COUNTIF('6 Obecność na treningu'!AE123:AF123,("=T"))+COUNTIF('6 Obecność na treningu'!AE123:AF123,("=C"))+COUNTIF('6 Obecność na treningu'!AE123:AF123,("=K"))</f>
        <v>0</v>
      </c>
      <c r="AL166">
        <f>COUNTIF('6 Obecność na treningu'!AG123:AH123,("=T"))+COUNTIF('6 Obecność na treningu'!AG123:AH123,("=C"))+COUNTIF('6 Obecność na treningu'!AG123:AH123,("=K"))</f>
        <v>0</v>
      </c>
      <c r="AN166">
        <f>COUNTIF('6 Obecność na treningu'!AI123:AJ123,("=T"))+COUNTIF('6 Obecność na treningu'!AI123:AJ123,("=C"))+COUNTIF('6 Obecność na treningu'!AI123:AJ123,("=K"))</f>
        <v>0</v>
      </c>
      <c r="AP166">
        <f>COUNTIF('6 Obecność na treningu'!AK123:AL123,("=T"))+COUNTIF('6 Obecność na treningu'!AK123:AL123,("=C"))+COUNTIF('6 Obecność na treningu'!AK123:AL123,("=K"))</f>
        <v>0</v>
      </c>
      <c r="AR166">
        <f>COUNTIF('6 Obecność na treningu'!AM123:AN123,("=T"))+COUNTIF('6 Obecność na treningu'!AM123:AN123,("=C"))+COUNTIF('6 Obecność na treningu'!AM123:AN123,("=K"))</f>
        <v>0</v>
      </c>
      <c r="AT166">
        <f>COUNTIF('6 Obecność na treningu'!AO123:AP123,("=T"))+COUNTIF('6 Obecność na treningu'!AO123:AP123,("=C"))+COUNTIF('6 Obecność na treningu'!AO123:AP123,("=K"))</f>
        <v>0</v>
      </c>
      <c r="AV166">
        <f>COUNTIF('6 Obecność na treningu'!AQ123:AR123,("=T"))+COUNTIF('6 Obecność na treningu'!AQ123:AR123,("=C"))+COUNTIF('6 Obecność na treningu'!AQ123:AR123,("=K"))</f>
        <v>0</v>
      </c>
      <c r="AX166">
        <f>COUNTIF('6 Obecność na treningu'!AS123:AT123,("=T"))+COUNTIF('6 Obecność na treningu'!AS123:AT123,("=C"))+COUNTIF('6 Obecność na treningu'!AS123:AT123,("=K"))</f>
        <v>0</v>
      </c>
      <c r="AZ166">
        <f>COUNTIF('6 Obecność na treningu'!AU123:AV123,("=T"))+COUNTIF('6 Obecność na treningu'!AU123:AV123,("=C"))+COUNTIF('6 Obecność na treningu'!AU123:AV123,("=K"))</f>
        <v>0</v>
      </c>
      <c r="BB166">
        <f>COUNTIF('6 Obecność na treningu'!AW123:AX123,("=T"))+COUNTIF('6 Obecność na treningu'!AW123:AX123,("=C"))+COUNTIF('6 Obecność na treningu'!AW123:AX123,("=K"))</f>
        <v>0</v>
      </c>
      <c r="BD166">
        <f>COUNTIF('6 Obecność na treningu'!AY123:AZ123,("=T"))+COUNTIF('6 Obecność na treningu'!AY123:AZ123,("=C"))+COUNTIF('6 Obecność na treningu'!AY123:AZ123,("=K"))</f>
        <v>0</v>
      </c>
      <c r="BF166">
        <f t="shared" si="73"/>
        <v>0</v>
      </c>
      <c r="BH166">
        <f t="shared" si="74"/>
        <v>0</v>
      </c>
      <c r="BJ166">
        <f t="shared" si="75"/>
        <v>0</v>
      </c>
      <c r="BL166">
        <f t="shared" si="76"/>
        <v>0</v>
      </c>
      <c r="BN166">
        <f t="shared" si="77"/>
        <v>0</v>
      </c>
      <c r="BP166">
        <f t="shared" si="78"/>
        <v>0</v>
      </c>
      <c r="BR166">
        <f t="shared" si="79"/>
        <v>0</v>
      </c>
      <c r="BT166">
        <f t="shared" si="80"/>
        <v>0</v>
      </c>
      <c r="BV166">
        <f t="shared" si="81"/>
        <v>0</v>
      </c>
      <c r="BX166">
        <f t="shared" si="82"/>
        <v>0</v>
      </c>
      <c r="BZ166">
        <f t="shared" si="83"/>
        <v>0</v>
      </c>
      <c r="CB166">
        <f t="shared" si="84"/>
        <v>0</v>
      </c>
      <c r="CD166">
        <f t="shared" si="85"/>
        <v>0</v>
      </c>
      <c r="CF166">
        <f t="shared" si="86"/>
        <v>0</v>
      </c>
      <c r="CH166">
        <f t="shared" si="87"/>
        <v>0</v>
      </c>
      <c r="CJ166">
        <f t="shared" si="88"/>
        <v>0</v>
      </c>
      <c r="CL166">
        <f t="shared" si="89"/>
        <v>0</v>
      </c>
      <c r="CN166">
        <f t="shared" si="90"/>
        <v>0</v>
      </c>
      <c r="CP166">
        <f t="shared" si="91"/>
        <v>0</v>
      </c>
      <c r="CR166">
        <f t="shared" si="92"/>
        <v>0</v>
      </c>
      <c r="CT166">
        <f t="shared" si="93"/>
        <v>0</v>
      </c>
      <c r="CV166">
        <f t="shared" si="94"/>
        <v>0</v>
      </c>
      <c r="CX166">
        <f t="shared" si="95"/>
        <v>0</v>
      </c>
    </row>
    <row r="167" spans="2:102" ht="24.9" customHeight="1">
      <c r="B167" s="102" t="s">
        <v>257</v>
      </c>
      <c r="C167" s="103" t="str">
        <f>IF(ISBLANK('2 Spis zawodników - planowanych'!P32),"",'2 Spis zawodników - planowanych'!P32)</f>
        <v/>
      </c>
      <c r="D167" s="103" t="str">
        <f>IF('6 Obecność na treningu'!B124="","",'6 Obecność na treningu'!B124)</f>
        <v/>
      </c>
      <c r="E167" s="103" t="str">
        <f>IF('6 Obecność na treningu'!C124="","",'6 Obecność na treningu'!C124)</f>
        <v/>
      </c>
      <c r="F167" s="104" t="str">
        <f>IF('6 Obecność na treningu'!D124="","",'6 Obecność na treningu'!D124)</f>
        <v/>
      </c>
      <c r="G167" s="201" t="str">
        <f t="shared" si="72"/>
        <v/>
      </c>
      <c r="H167" s="646" t="s">
        <v>171</v>
      </c>
      <c r="I167" s="648"/>
      <c r="L167">
        <f>COUNTIF('6 Obecność na treningu'!G124:H124,("=T"))+COUNTIF('6 Obecność na treningu'!G124:H124,("=C"))+COUNTIF('6 Obecność na treningu'!G124:H124,("=K"))</f>
        <v>0</v>
      </c>
      <c r="N167">
        <f>COUNTIF('6 Obecność na treningu'!I124:J124,("=T"))+COUNTIF('6 Obecność na treningu'!I124:J124,("=C"))+COUNTIF('6 Obecność na treningu'!I124:J124,("=K"))</f>
        <v>0</v>
      </c>
      <c r="P167">
        <f>COUNTIF('6 Obecność na treningu'!K124:L124,("=T"))+COUNTIF('6 Obecność na treningu'!K124:L124,("=C"))+COUNTIF('6 Obecność na treningu'!K124:L124,("=K"))</f>
        <v>0</v>
      </c>
      <c r="R167">
        <f>COUNTIF('6 Obecność na treningu'!M124:N124,("=T"))+COUNTIF('6 Obecność na treningu'!M124:N124,("=C"))+COUNTIF('6 Obecność na treningu'!M124:N124,("=K"))</f>
        <v>0</v>
      </c>
      <c r="T167">
        <f>COUNTIF('6 Obecność na treningu'!O124:P124,("=T"))+COUNTIF('6 Obecność na treningu'!O124:P124,("=C"))+COUNTIF('6 Obecność na treningu'!O124:P124,("=K"))</f>
        <v>0</v>
      </c>
      <c r="V167">
        <f>COUNTIF('6 Obecność na treningu'!Q124:R124,("=T"))+COUNTIF('6 Obecność na treningu'!Q124:R124,("=C"))+COUNTIF('6 Obecność na treningu'!Q124:R124,("=K"))</f>
        <v>0</v>
      </c>
      <c r="X167">
        <f>COUNTIF('6 Obecność na treningu'!S124:T124,("=T"))+COUNTIF('6 Obecność na treningu'!S124:T124,("=C"))+COUNTIF('6 Obecność na treningu'!S124:T124,("=K"))</f>
        <v>0</v>
      </c>
      <c r="Z167">
        <f>COUNTIF('6 Obecność na treningu'!U124:V124,("=T"))+COUNTIF('6 Obecność na treningu'!U124:V124,("=C"))+COUNTIF('6 Obecność na treningu'!U124:V124,("=K"))</f>
        <v>0</v>
      </c>
      <c r="AB167">
        <f>COUNTIF('6 Obecność na treningu'!W124:X124,("=T"))+COUNTIF('6 Obecność na treningu'!W124:X124,("=C"))+COUNTIF('6 Obecność na treningu'!W124:X124,("=K"))</f>
        <v>0</v>
      </c>
      <c r="AD167">
        <f>COUNTIF('6 Obecność na treningu'!Y124:Z124,("=T"))+COUNTIF('6 Obecność na treningu'!Y124:Z124,("=C"))+COUNTIF('6 Obecność na treningu'!Y124:Z124,("=K"))</f>
        <v>0</v>
      </c>
      <c r="AF167">
        <f>COUNTIF('6 Obecność na treningu'!AA124:AB124,("=T"))+COUNTIF('6 Obecność na treningu'!AA124:AB124,("=C"))+COUNTIF('6 Obecność na treningu'!AA124:AB124,("=K"))</f>
        <v>0</v>
      </c>
      <c r="AH167">
        <f>COUNTIF('6 Obecność na treningu'!AC124:AD124,("=T"))+COUNTIF('6 Obecność na treningu'!AC124:AD124,("=C"))+COUNTIF('6 Obecność na treningu'!AC124:AD124,("=K"))</f>
        <v>0</v>
      </c>
      <c r="AJ167">
        <f>COUNTIF('6 Obecność na treningu'!AE124:AF124,("=T"))+COUNTIF('6 Obecność na treningu'!AE124:AF124,("=C"))+COUNTIF('6 Obecność na treningu'!AE124:AF124,("=K"))</f>
        <v>0</v>
      </c>
      <c r="AL167">
        <f>COUNTIF('6 Obecność na treningu'!AG124:AH124,("=T"))+COUNTIF('6 Obecność na treningu'!AG124:AH124,("=C"))+COUNTIF('6 Obecność na treningu'!AG124:AH124,("=K"))</f>
        <v>0</v>
      </c>
      <c r="AN167">
        <f>COUNTIF('6 Obecność na treningu'!AI124:AJ124,("=T"))+COUNTIF('6 Obecność na treningu'!AI124:AJ124,("=C"))+COUNTIF('6 Obecność na treningu'!AI124:AJ124,("=K"))</f>
        <v>0</v>
      </c>
      <c r="AP167">
        <f>COUNTIF('6 Obecność na treningu'!AK124:AL124,("=T"))+COUNTIF('6 Obecność na treningu'!AK124:AL124,("=C"))+COUNTIF('6 Obecność na treningu'!AK124:AL124,("=K"))</f>
        <v>0</v>
      </c>
      <c r="AR167">
        <f>COUNTIF('6 Obecność na treningu'!AM124:AN124,("=T"))+COUNTIF('6 Obecność na treningu'!AM124:AN124,("=C"))+COUNTIF('6 Obecność na treningu'!AM124:AN124,("=K"))</f>
        <v>0</v>
      </c>
      <c r="AT167">
        <f>COUNTIF('6 Obecność na treningu'!AO124:AP124,("=T"))+COUNTIF('6 Obecność na treningu'!AO124:AP124,("=C"))+COUNTIF('6 Obecność na treningu'!AO124:AP124,("=K"))</f>
        <v>0</v>
      </c>
      <c r="AV167">
        <f>COUNTIF('6 Obecność na treningu'!AQ124:AR124,("=T"))+COUNTIF('6 Obecność na treningu'!AQ124:AR124,("=C"))+COUNTIF('6 Obecność na treningu'!AQ124:AR124,("=K"))</f>
        <v>0</v>
      </c>
      <c r="AX167">
        <f>COUNTIF('6 Obecność na treningu'!AS124:AT124,("=T"))+COUNTIF('6 Obecność na treningu'!AS124:AT124,("=C"))+COUNTIF('6 Obecność na treningu'!AS124:AT124,("=K"))</f>
        <v>0</v>
      </c>
      <c r="AZ167">
        <f>COUNTIF('6 Obecność na treningu'!AU124:AV124,("=T"))+COUNTIF('6 Obecność na treningu'!AU124:AV124,("=C"))+COUNTIF('6 Obecność na treningu'!AU124:AV124,("=K"))</f>
        <v>0</v>
      </c>
      <c r="BB167">
        <f>COUNTIF('6 Obecność na treningu'!AW124:AX124,("=T"))+COUNTIF('6 Obecność na treningu'!AW124:AX124,("=C"))+COUNTIF('6 Obecność na treningu'!AW124:AX124,("=K"))</f>
        <v>0</v>
      </c>
      <c r="BD167">
        <f>COUNTIF('6 Obecność na treningu'!AY124:AZ124,("=T"))+COUNTIF('6 Obecność na treningu'!AY124:AZ124,("=C"))+COUNTIF('6 Obecność na treningu'!AY124:AZ124,("=K"))</f>
        <v>0</v>
      </c>
      <c r="BF167">
        <f t="shared" si="73"/>
        <v>0</v>
      </c>
      <c r="BH167">
        <f t="shared" si="74"/>
        <v>0</v>
      </c>
      <c r="BJ167">
        <f t="shared" si="75"/>
        <v>0</v>
      </c>
      <c r="BL167">
        <f t="shared" si="76"/>
        <v>0</v>
      </c>
      <c r="BN167">
        <f t="shared" si="77"/>
        <v>0</v>
      </c>
      <c r="BP167">
        <f t="shared" si="78"/>
        <v>0</v>
      </c>
      <c r="BR167">
        <f t="shared" si="79"/>
        <v>0</v>
      </c>
      <c r="BT167">
        <f t="shared" si="80"/>
        <v>0</v>
      </c>
      <c r="BV167">
        <f t="shared" si="81"/>
        <v>0</v>
      </c>
      <c r="BX167">
        <f t="shared" si="82"/>
        <v>0</v>
      </c>
      <c r="BZ167">
        <f t="shared" si="83"/>
        <v>0</v>
      </c>
      <c r="CB167">
        <f t="shared" si="84"/>
        <v>0</v>
      </c>
      <c r="CD167">
        <f t="shared" si="85"/>
        <v>0</v>
      </c>
      <c r="CF167">
        <f t="shared" si="86"/>
        <v>0</v>
      </c>
      <c r="CH167">
        <f t="shared" si="87"/>
        <v>0</v>
      </c>
      <c r="CJ167">
        <f t="shared" si="88"/>
        <v>0</v>
      </c>
      <c r="CL167">
        <f t="shared" si="89"/>
        <v>0</v>
      </c>
      <c r="CN167">
        <f t="shared" si="90"/>
        <v>0</v>
      </c>
      <c r="CP167">
        <f t="shared" si="91"/>
        <v>0</v>
      </c>
      <c r="CR167">
        <f t="shared" si="92"/>
        <v>0</v>
      </c>
      <c r="CT167">
        <f t="shared" si="93"/>
        <v>0</v>
      </c>
      <c r="CV167">
        <f t="shared" si="94"/>
        <v>0</v>
      </c>
      <c r="CX167">
        <f t="shared" si="95"/>
        <v>0</v>
      </c>
    </row>
    <row r="168" spans="2:102" ht="24.9" customHeight="1">
      <c r="B168" s="102" t="s">
        <v>258</v>
      </c>
      <c r="C168" s="103" t="str">
        <f>IF(ISBLANK('2 Spis zawodników - planowanych'!P33),"",'2 Spis zawodników - planowanych'!P33)</f>
        <v/>
      </c>
      <c r="D168" s="103" t="str">
        <f>IF('6 Obecność na treningu'!B125="","",'6 Obecność na treningu'!B125)</f>
        <v/>
      </c>
      <c r="E168" s="103" t="str">
        <f>IF('6 Obecność na treningu'!C125="","",'6 Obecność na treningu'!C125)</f>
        <v/>
      </c>
      <c r="F168" s="104" t="str">
        <f>IF('6 Obecność na treningu'!D125="","",'6 Obecność na treningu'!D125)</f>
        <v/>
      </c>
      <c r="G168" s="201" t="str">
        <f t="shared" si="72"/>
        <v/>
      </c>
      <c r="H168" s="646" t="s">
        <v>171</v>
      </c>
      <c r="I168" s="648"/>
      <c r="L168">
        <f>COUNTIF('6 Obecność na treningu'!G125:H125,("=T"))+COUNTIF('6 Obecność na treningu'!G125:H125,("=C"))+COUNTIF('6 Obecność na treningu'!G125:H125,("=K"))</f>
        <v>0</v>
      </c>
      <c r="N168">
        <f>COUNTIF('6 Obecność na treningu'!I125:J125,("=T"))+COUNTIF('6 Obecność na treningu'!I125:J125,("=C"))+COUNTIF('6 Obecność na treningu'!I125:J125,("=K"))</f>
        <v>0</v>
      </c>
      <c r="P168">
        <f>COUNTIF('6 Obecność na treningu'!K125:L125,("=T"))+COUNTIF('6 Obecność na treningu'!K125:L125,("=C"))+COUNTIF('6 Obecność na treningu'!K125:L125,("=K"))</f>
        <v>0</v>
      </c>
      <c r="R168">
        <f>COUNTIF('6 Obecność na treningu'!M125:N125,("=T"))+COUNTIF('6 Obecność na treningu'!M125:N125,("=C"))+COUNTIF('6 Obecność na treningu'!M125:N125,("=K"))</f>
        <v>0</v>
      </c>
      <c r="T168">
        <f>COUNTIF('6 Obecność na treningu'!O125:P125,("=T"))+COUNTIF('6 Obecność na treningu'!O125:P125,("=C"))+COUNTIF('6 Obecność na treningu'!O125:P125,("=K"))</f>
        <v>0</v>
      </c>
      <c r="V168">
        <f>COUNTIF('6 Obecność na treningu'!Q125:R125,("=T"))+COUNTIF('6 Obecność na treningu'!Q125:R125,("=C"))+COUNTIF('6 Obecność na treningu'!Q125:R125,("=K"))</f>
        <v>0</v>
      </c>
      <c r="X168">
        <f>COUNTIF('6 Obecność na treningu'!S125:T125,("=T"))+COUNTIF('6 Obecność na treningu'!S125:T125,("=C"))+COUNTIF('6 Obecność na treningu'!S125:T125,("=K"))</f>
        <v>0</v>
      </c>
      <c r="Z168">
        <f>COUNTIF('6 Obecność na treningu'!U125:V125,("=T"))+COUNTIF('6 Obecność na treningu'!U125:V125,("=C"))+COUNTIF('6 Obecność na treningu'!U125:V125,("=K"))</f>
        <v>0</v>
      </c>
      <c r="AB168">
        <f>COUNTIF('6 Obecność na treningu'!W125:X125,("=T"))+COUNTIF('6 Obecność na treningu'!W125:X125,("=C"))+COUNTIF('6 Obecność na treningu'!W125:X125,("=K"))</f>
        <v>0</v>
      </c>
      <c r="AD168">
        <f>COUNTIF('6 Obecność na treningu'!Y125:Z125,("=T"))+COUNTIF('6 Obecność na treningu'!Y125:Z125,("=C"))+COUNTIF('6 Obecność na treningu'!Y125:Z125,("=K"))</f>
        <v>0</v>
      </c>
      <c r="AF168">
        <f>COUNTIF('6 Obecność na treningu'!AA125:AB125,("=T"))+COUNTIF('6 Obecność na treningu'!AA125:AB125,("=C"))+COUNTIF('6 Obecność na treningu'!AA125:AB125,("=K"))</f>
        <v>0</v>
      </c>
      <c r="AH168">
        <f>COUNTIF('6 Obecność na treningu'!AC125:AD125,("=T"))+COUNTIF('6 Obecność na treningu'!AC125:AD125,("=C"))+COUNTIF('6 Obecność na treningu'!AC125:AD125,("=K"))</f>
        <v>0</v>
      </c>
      <c r="AJ168">
        <f>COUNTIF('6 Obecność na treningu'!AE125:AF125,("=T"))+COUNTIF('6 Obecność na treningu'!AE125:AF125,("=C"))+COUNTIF('6 Obecność na treningu'!AE125:AF125,("=K"))</f>
        <v>0</v>
      </c>
      <c r="AL168">
        <f>COUNTIF('6 Obecność na treningu'!AG125:AH125,("=T"))+COUNTIF('6 Obecność na treningu'!AG125:AH125,("=C"))+COUNTIF('6 Obecność na treningu'!AG125:AH125,("=K"))</f>
        <v>0</v>
      </c>
      <c r="AN168">
        <f>COUNTIF('6 Obecność na treningu'!AI125:AJ125,("=T"))+COUNTIF('6 Obecność na treningu'!AI125:AJ125,("=C"))+COUNTIF('6 Obecność na treningu'!AI125:AJ125,("=K"))</f>
        <v>0</v>
      </c>
      <c r="AP168">
        <f>COUNTIF('6 Obecność na treningu'!AK125:AL125,("=T"))+COUNTIF('6 Obecność na treningu'!AK125:AL125,("=C"))+COUNTIF('6 Obecność na treningu'!AK125:AL125,("=K"))</f>
        <v>0</v>
      </c>
      <c r="AR168">
        <f>COUNTIF('6 Obecność na treningu'!AM125:AN125,("=T"))+COUNTIF('6 Obecność na treningu'!AM125:AN125,("=C"))+COUNTIF('6 Obecność na treningu'!AM125:AN125,("=K"))</f>
        <v>0</v>
      </c>
      <c r="AT168">
        <f>COUNTIF('6 Obecność na treningu'!AO125:AP125,("=T"))+COUNTIF('6 Obecność na treningu'!AO125:AP125,("=C"))+COUNTIF('6 Obecność na treningu'!AO125:AP125,("=K"))</f>
        <v>0</v>
      </c>
      <c r="AV168">
        <f>COUNTIF('6 Obecność na treningu'!AQ125:AR125,("=T"))+COUNTIF('6 Obecność na treningu'!AQ125:AR125,("=C"))+COUNTIF('6 Obecność na treningu'!AQ125:AR125,("=K"))</f>
        <v>0</v>
      </c>
      <c r="AX168">
        <f>COUNTIF('6 Obecność na treningu'!AS125:AT125,("=T"))+COUNTIF('6 Obecność na treningu'!AS125:AT125,("=C"))+COUNTIF('6 Obecność na treningu'!AS125:AT125,("=K"))</f>
        <v>0</v>
      </c>
      <c r="AZ168">
        <f>COUNTIF('6 Obecność na treningu'!AU125:AV125,("=T"))+COUNTIF('6 Obecność na treningu'!AU125:AV125,("=C"))+COUNTIF('6 Obecność na treningu'!AU125:AV125,("=K"))</f>
        <v>0</v>
      </c>
      <c r="BB168">
        <f>COUNTIF('6 Obecność na treningu'!AW125:AX125,("=T"))+COUNTIF('6 Obecność na treningu'!AW125:AX125,("=C"))+COUNTIF('6 Obecność na treningu'!AW125:AX125,("=K"))</f>
        <v>0</v>
      </c>
      <c r="BD168">
        <f>COUNTIF('6 Obecność na treningu'!AY125:AZ125,("=T"))+COUNTIF('6 Obecność na treningu'!AY125:AZ125,("=C"))+COUNTIF('6 Obecność na treningu'!AY125:AZ125,("=K"))</f>
        <v>0</v>
      </c>
      <c r="BF168">
        <f t="shared" si="73"/>
        <v>0</v>
      </c>
      <c r="BH168">
        <f t="shared" si="74"/>
        <v>0</v>
      </c>
      <c r="BJ168">
        <f t="shared" si="75"/>
        <v>0</v>
      </c>
      <c r="BL168">
        <f t="shared" si="76"/>
        <v>0</v>
      </c>
      <c r="BN168">
        <f t="shared" si="77"/>
        <v>0</v>
      </c>
      <c r="BP168">
        <f t="shared" si="78"/>
        <v>0</v>
      </c>
      <c r="BR168">
        <f t="shared" si="79"/>
        <v>0</v>
      </c>
      <c r="BT168">
        <f t="shared" si="80"/>
        <v>0</v>
      </c>
      <c r="BV168">
        <f t="shared" si="81"/>
        <v>0</v>
      </c>
      <c r="BX168">
        <f t="shared" si="82"/>
        <v>0</v>
      </c>
      <c r="BZ168">
        <f t="shared" si="83"/>
        <v>0</v>
      </c>
      <c r="CB168">
        <f t="shared" si="84"/>
        <v>0</v>
      </c>
      <c r="CD168">
        <f t="shared" si="85"/>
        <v>0</v>
      </c>
      <c r="CF168">
        <f t="shared" si="86"/>
        <v>0</v>
      </c>
      <c r="CH168">
        <f t="shared" si="87"/>
        <v>0</v>
      </c>
      <c r="CJ168">
        <f t="shared" si="88"/>
        <v>0</v>
      </c>
      <c r="CL168">
        <f t="shared" si="89"/>
        <v>0</v>
      </c>
      <c r="CN168">
        <f t="shared" si="90"/>
        <v>0</v>
      </c>
      <c r="CP168">
        <f t="shared" si="91"/>
        <v>0</v>
      </c>
      <c r="CR168">
        <f t="shared" si="92"/>
        <v>0</v>
      </c>
      <c r="CT168">
        <f t="shared" si="93"/>
        <v>0</v>
      </c>
      <c r="CV168">
        <f t="shared" si="94"/>
        <v>0</v>
      </c>
      <c r="CX168">
        <f t="shared" si="95"/>
        <v>0</v>
      </c>
    </row>
    <row r="169" spans="2:102" ht="24.9" customHeight="1">
      <c r="B169" s="102" t="s">
        <v>259</v>
      </c>
      <c r="C169" s="103" t="str">
        <f>IF(ISBLANK('2 Spis zawodników - planowanych'!P34),"",'2 Spis zawodników - planowanych'!P34)</f>
        <v/>
      </c>
      <c r="D169" s="103" t="str">
        <f>IF('6 Obecność na treningu'!B126="","",'6 Obecność na treningu'!B126)</f>
        <v/>
      </c>
      <c r="E169" s="103" t="str">
        <f>IF('6 Obecność na treningu'!C126="","",'6 Obecność na treningu'!C126)</f>
        <v/>
      </c>
      <c r="F169" s="104" t="str">
        <f>IF('6 Obecność na treningu'!D126="","",'6 Obecność na treningu'!D126)</f>
        <v/>
      </c>
      <c r="G169" s="201" t="str">
        <f t="shared" si="72"/>
        <v/>
      </c>
      <c r="H169" s="646" t="s">
        <v>171</v>
      </c>
      <c r="I169" s="648"/>
      <c r="L169">
        <f>COUNTIF('6 Obecność na treningu'!G126:H126,("=T"))+COUNTIF('6 Obecność na treningu'!G126:H126,("=C"))+COUNTIF('6 Obecność na treningu'!G126:H126,("=K"))</f>
        <v>0</v>
      </c>
      <c r="N169">
        <f>COUNTIF('6 Obecność na treningu'!I126:J126,("=T"))+COUNTIF('6 Obecność na treningu'!I126:J126,("=C"))+COUNTIF('6 Obecność na treningu'!I126:J126,("=K"))</f>
        <v>0</v>
      </c>
      <c r="P169">
        <f>COUNTIF('6 Obecność na treningu'!K126:L126,("=T"))+COUNTIF('6 Obecność na treningu'!K126:L126,("=C"))+COUNTIF('6 Obecność na treningu'!K126:L126,("=K"))</f>
        <v>0</v>
      </c>
      <c r="R169">
        <f>COUNTIF('6 Obecność na treningu'!M126:N126,("=T"))+COUNTIF('6 Obecność na treningu'!M126:N126,("=C"))+COUNTIF('6 Obecność na treningu'!M126:N126,("=K"))</f>
        <v>0</v>
      </c>
      <c r="T169">
        <f>COUNTIF('6 Obecność na treningu'!O126:P126,("=T"))+COUNTIF('6 Obecność na treningu'!O126:P126,("=C"))+COUNTIF('6 Obecność na treningu'!O126:P126,("=K"))</f>
        <v>0</v>
      </c>
      <c r="V169">
        <f>COUNTIF('6 Obecność na treningu'!Q126:R126,("=T"))+COUNTIF('6 Obecność na treningu'!Q126:R126,("=C"))+COUNTIF('6 Obecność na treningu'!Q126:R126,("=K"))</f>
        <v>0</v>
      </c>
      <c r="X169">
        <f>COUNTIF('6 Obecność na treningu'!S126:T126,("=T"))+COUNTIF('6 Obecność na treningu'!S126:T126,("=C"))+COUNTIF('6 Obecność na treningu'!S126:T126,("=K"))</f>
        <v>0</v>
      </c>
      <c r="Z169">
        <f>COUNTIF('6 Obecność na treningu'!U126:V126,("=T"))+COUNTIF('6 Obecność na treningu'!U126:V126,("=C"))+COUNTIF('6 Obecność na treningu'!U126:V126,("=K"))</f>
        <v>0</v>
      </c>
      <c r="AB169">
        <f>COUNTIF('6 Obecność na treningu'!W126:X126,("=T"))+COUNTIF('6 Obecność na treningu'!W126:X126,("=C"))+COUNTIF('6 Obecność na treningu'!W126:X126,("=K"))</f>
        <v>0</v>
      </c>
      <c r="AD169">
        <f>COUNTIF('6 Obecność na treningu'!Y126:Z126,("=T"))+COUNTIF('6 Obecność na treningu'!Y126:Z126,("=C"))+COUNTIF('6 Obecność na treningu'!Y126:Z126,("=K"))</f>
        <v>0</v>
      </c>
      <c r="AF169">
        <f>COUNTIF('6 Obecność na treningu'!AA126:AB126,("=T"))+COUNTIF('6 Obecność na treningu'!AA126:AB126,("=C"))+COUNTIF('6 Obecność na treningu'!AA126:AB126,("=K"))</f>
        <v>0</v>
      </c>
      <c r="AH169">
        <f>COUNTIF('6 Obecność na treningu'!AC126:AD126,("=T"))+COUNTIF('6 Obecność na treningu'!AC126:AD126,("=C"))+COUNTIF('6 Obecność na treningu'!AC126:AD126,("=K"))</f>
        <v>0</v>
      </c>
      <c r="AJ169">
        <f>COUNTIF('6 Obecność na treningu'!AE126:AF126,("=T"))+COUNTIF('6 Obecność na treningu'!AE126:AF126,("=C"))+COUNTIF('6 Obecność na treningu'!AE126:AF126,("=K"))</f>
        <v>0</v>
      </c>
      <c r="AL169">
        <f>COUNTIF('6 Obecność na treningu'!AG126:AH126,("=T"))+COUNTIF('6 Obecność na treningu'!AG126:AH126,("=C"))+COUNTIF('6 Obecność na treningu'!AG126:AH126,("=K"))</f>
        <v>0</v>
      </c>
      <c r="AN169">
        <f>COUNTIF('6 Obecność na treningu'!AI126:AJ126,("=T"))+COUNTIF('6 Obecność na treningu'!AI126:AJ126,("=C"))+COUNTIF('6 Obecność na treningu'!AI126:AJ126,("=K"))</f>
        <v>0</v>
      </c>
      <c r="AP169">
        <f>COUNTIF('6 Obecność na treningu'!AK126:AL126,("=T"))+COUNTIF('6 Obecność na treningu'!AK126:AL126,("=C"))+COUNTIF('6 Obecność na treningu'!AK126:AL126,("=K"))</f>
        <v>0</v>
      </c>
      <c r="AR169">
        <f>COUNTIF('6 Obecność na treningu'!AM126:AN126,("=T"))+COUNTIF('6 Obecność na treningu'!AM126:AN126,("=C"))+COUNTIF('6 Obecność na treningu'!AM126:AN126,("=K"))</f>
        <v>0</v>
      </c>
      <c r="AT169">
        <f>COUNTIF('6 Obecność na treningu'!AO126:AP126,("=T"))+COUNTIF('6 Obecność na treningu'!AO126:AP126,("=C"))+COUNTIF('6 Obecność na treningu'!AO126:AP126,("=K"))</f>
        <v>0</v>
      </c>
      <c r="AV169">
        <f>COUNTIF('6 Obecność na treningu'!AQ126:AR126,("=T"))+COUNTIF('6 Obecność na treningu'!AQ126:AR126,("=C"))+COUNTIF('6 Obecność na treningu'!AQ126:AR126,("=K"))</f>
        <v>0</v>
      </c>
      <c r="AX169">
        <f>COUNTIF('6 Obecność na treningu'!AS126:AT126,("=T"))+COUNTIF('6 Obecność na treningu'!AS126:AT126,("=C"))+COUNTIF('6 Obecność na treningu'!AS126:AT126,("=K"))</f>
        <v>0</v>
      </c>
      <c r="AZ169">
        <f>COUNTIF('6 Obecność na treningu'!AU126:AV126,("=T"))+COUNTIF('6 Obecność na treningu'!AU126:AV126,("=C"))+COUNTIF('6 Obecność na treningu'!AU126:AV126,("=K"))</f>
        <v>0</v>
      </c>
      <c r="BB169">
        <f>COUNTIF('6 Obecność na treningu'!AW126:AX126,("=T"))+COUNTIF('6 Obecność na treningu'!AW126:AX126,("=C"))+COUNTIF('6 Obecność na treningu'!AW126:AX126,("=K"))</f>
        <v>0</v>
      </c>
      <c r="BD169">
        <f>COUNTIF('6 Obecność na treningu'!AY126:AZ126,("=T"))+COUNTIF('6 Obecność na treningu'!AY126:AZ126,("=C"))+COUNTIF('6 Obecność na treningu'!AY126:AZ126,("=K"))</f>
        <v>0</v>
      </c>
      <c r="BF169">
        <f t="shared" si="73"/>
        <v>0</v>
      </c>
      <c r="BH169">
        <f t="shared" si="74"/>
        <v>0</v>
      </c>
      <c r="BJ169">
        <f t="shared" si="75"/>
        <v>0</v>
      </c>
      <c r="BL169">
        <f t="shared" si="76"/>
        <v>0</v>
      </c>
      <c r="BN169">
        <f t="shared" si="77"/>
        <v>0</v>
      </c>
      <c r="BP169">
        <f t="shared" si="78"/>
        <v>0</v>
      </c>
      <c r="BR169">
        <f t="shared" si="79"/>
        <v>0</v>
      </c>
      <c r="BT169">
        <f t="shared" si="80"/>
        <v>0</v>
      </c>
      <c r="BV169">
        <f t="shared" si="81"/>
        <v>0</v>
      </c>
      <c r="BX169">
        <f t="shared" si="82"/>
        <v>0</v>
      </c>
      <c r="BZ169">
        <f t="shared" si="83"/>
        <v>0</v>
      </c>
      <c r="CB169">
        <f t="shared" si="84"/>
        <v>0</v>
      </c>
      <c r="CD169">
        <f t="shared" si="85"/>
        <v>0</v>
      </c>
      <c r="CF169">
        <f t="shared" si="86"/>
        <v>0</v>
      </c>
      <c r="CH169">
        <f t="shared" si="87"/>
        <v>0</v>
      </c>
      <c r="CJ169">
        <f t="shared" si="88"/>
        <v>0</v>
      </c>
      <c r="CL169">
        <f t="shared" si="89"/>
        <v>0</v>
      </c>
      <c r="CN169">
        <f t="shared" si="90"/>
        <v>0</v>
      </c>
      <c r="CP169">
        <f t="shared" si="91"/>
        <v>0</v>
      </c>
      <c r="CR169">
        <f t="shared" si="92"/>
        <v>0</v>
      </c>
      <c r="CT169">
        <f t="shared" si="93"/>
        <v>0</v>
      </c>
      <c r="CV169">
        <f t="shared" si="94"/>
        <v>0</v>
      </c>
      <c r="CX169">
        <f t="shared" si="95"/>
        <v>0</v>
      </c>
    </row>
    <row r="170" spans="2:102" ht="24.9" customHeight="1">
      <c r="B170" s="102" t="s">
        <v>260</v>
      </c>
      <c r="C170" s="103" t="str">
        <f>IF(ISBLANK('2 Spis zawodników - planowanych'!P35),"",'2 Spis zawodników - planowanych'!P35)</f>
        <v/>
      </c>
      <c r="D170" s="103" t="str">
        <f>IF('6 Obecność na treningu'!B127="","",'6 Obecność na treningu'!B127)</f>
        <v/>
      </c>
      <c r="E170" s="103" t="str">
        <f>IF('6 Obecność na treningu'!C127="","",'6 Obecność na treningu'!C127)</f>
        <v/>
      </c>
      <c r="F170" s="104" t="str">
        <f>IF('6 Obecność na treningu'!D127="","",'6 Obecność na treningu'!D127)</f>
        <v/>
      </c>
      <c r="G170" s="201" t="str">
        <f t="shared" si="72"/>
        <v/>
      </c>
      <c r="H170" s="646" t="s">
        <v>171</v>
      </c>
      <c r="I170" s="648"/>
      <c r="L170">
        <f>COUNTIF('6 Obecność na treningu'!G127:H127,("=T"))+COUNTIF('6 Obecność na treningu'!G127:H127,("=C"))+COUNTIF('6 Obecność na treningu'!G127:H127,("=K"))</f>
        <v>0</v>
      </c>
      <c r="N170">
        <f>COUNTIF('6 Obecność na treningu'!I127:J127,("=T"))+COUNTIF('6 Obecność na treningu'!I127:J127,("=C"))+COUNTIF('6 Obecność na treningu'!I127:J127,("=K"))</f>
        <v>0</v>
      </c>
      <c r="P170">
        <f>COUNTIF('6 Obecność na treningu'!K127:L127,("=T"))+COUNTIF('6 Obecność na treningu'!K127:L127,("=C"))+COUNTIF('6 Obecność na treningu'!K127:L127,("=K"))</f>
        <v>0</v>
      </c>
      <c r="R170">
        <f>COUNTIF('6 Obecność na treningu'!M127:N127,("=T"))+COUNTIF('6 Obecność na treningu'!M127:N127,("=C"))+COUNTIF('6 Obecność na treningu'!M127:N127,("=K"))</f>
        <v>0</v>
      </c>
      <c r="T170">
        <f>COUNTIF('6 Obecność na treningu'!O127:P127,("=T"))+COUNTIF('6 Obecność na treningu'!O127:P127,("=C"))+COUNTIF('6 Obecność na treningu'!O127:P127,("=K"))</f>
        <v>0</v>
      </c>
      <c r="V170">
        <f>COUNTIF('6 Obecność na treningu'!Q127:R127,("=T"))+COUNTIF('6 Obecność na treningu'!Q127:R127,("=C"))+COUNTIF('6 Obecność na treningu'!Q127:R127,("=K"))</f>
        <v>0</v>
      </c>
      <c r="X170">
        <f>COUNTIF('6 Obecność na treningu'!S127:T127,("=T"))+COUNTIF('6 Obecność na treningu'!S127:T127,("=C"))+COUNTIF('6 Obecność na treningu'!S127:T127,("=K"))</f>
        <v>0</v>
      </c>
      <c r="Z170">
        <f>COUNTIF('6 Obecność na treningu'!U127:V127,("=T"))+COUNTIF('6 Obecność na treningu'!U127:V127,("=C"))+COUNTIF('6 Obecność na treningu'!U127:V127,("=K"))</f>
        <v>0</v>
      </c>
      <c r="AB170">
        <f>COUNTIF('6 Obecność na treningu'!W127:X127,("=T"))+COUNTIF('6 Obecność na treningu'!W127:X127,("=C"))+COUNTIF('6 Obecność na treningu'!W127:X127,("=K"))</f>
        <v>0</v>
      </c>
      <c r="AD170">
        <f>COUNTIF('6 Obecność na treningu'!Y127:Z127,("=T"))+COUNTIF('6 Obecność na treningu'!Y127:Z127,("=C"))+COUNTIF('6 Obecność na treningu'!Y127:Z127,("=K"))</f>
        <v>0</v>
      </c>
      <c r="AF170">
        <f>COUNTIF('6 Obecność na treningu'!AA127:AB127,("=T"))+COUNTIF('6 Obecność na treningu'!AA127:AB127,("=C"))+COUNTIF('6 Obecność na treningu'!AA127:AB127,("=K"))</f>
        <v>0</v>
      </c>
      <c r="AH170">
        <f>COUNTIF('6 Obecność na treningu'!AC127:AD127,("=T"))+COUNTIF('6 Obecność na treningu'!AC127:AD127,("=C"))+COUNTIF('6 Obecność na treningu'!AC127:AD127,("=K"))</f>
        <v>0</v>
      </c>
      <c r="AJ170">
        <f>COUNTIF('6 Obecność na treningu'!AE127:AF127,("=T"))+COUNTIF('6 Obecność na treningu'!AE127:AF127,("=C"))+COUNTIF('6 Obecność na treningu'!AE127:AF127,("=K"))</f>
        <v>0</v>
      </c>
      <c r="AL170">
        <f>COUNTIF('6 Obecność na treningu'!AG127:AH127,("=T"))+COUNTIF('6 Obecność na treningu'!AG127:AH127,("=C"))+COUNTIF('6 Obecność na treningu'!AG127:AH127,("=K"))</f>
        <v>0</v>
      </c>
      <c r="AN170">
        <f>COUNTIF('6 Obecność na treningu'!AI127:AJ127,("=T"))+COUNTIF('6 Obecność na treningu'!AI127:AJ127,("=C"))+COUNTIF('6 Obecność na treningu'!AI127:AJ127,("=K"))</f>
        <v>0</v>
      </c>
      <c r="AP170">
        <f>COUNTIF('6 Obecność na treningu'!AK127:AL127,("=T"))+COUNTIF('6 Obecność na treningu'!AK127:AL127,("=C"))+COUNTIF('6 Obecność na treningu'!AK127:AL127,("=K"))</f>
        <v>0</v>
      </c>
      <c r="AR170">
        <f>COUNTIF('6 Obecność na treningu'!AM127:AN127,("=T"))+COUNTIF('6 Obecność na treningu'!AM127:AN127,("=C"))+COUNTIF('6 Obecność na treningu'!AM127:AN127,("=K"))</f>
        <v>0</v>
      </c>
      <c r="AT170">
        <f>COUNTIF('6 Obecność na treningu'!AO127:AP127,("=T"))+COUNTIF('6 Obecność na treningu'!AO127:AP127,("=C"))+COUNTIF('6 Obecność na treningu'!AO127:AP127,("=K"))</f>
        <v>0</v>
      </c>
      <c r="AV170">
        <f>COUNTIF('6 Obecność na treningu'!AQ127:AR127,("=T"))+COUNTIF('6 Obecność na treningu'!AQ127:AR127,("=C"))+COUNTIF('6 Obecność na treningu'!AQ127:AR127,("=K"))</f>
        <v>0</v>
      </c>
      <c r="AX170">
        <f>COUNTIF('6 Obecność na treningu'!AS127:AT127,("=T"))+COUNTIF('6 Obecność na treningu'!AS127:AT127,("=C"))+COUNTIF('6 Obecność na treningu'!AS127:AT127,("=K"))</f>
        <v>0</v>
      </c>
      <c r="AZ170">
        <f>COUNTIF('6 Obecność na treningu'!AU127:AV127,("=T"))+COUNTIF('6 Obecność na treningu'!AU127:AV127,("=C"))+COUNTIF('6 Obecność na treningu'!AU127:AV127,("=K"))</f>
        <v>0</v>
      </c>
      <c r="BB170">
        <f>COUNTIF('6 Obecność na treningu'!AW127:AX127,("=T"))+COUNTIF('6 Obecność na treningu'!AW127:AX127,("=C"))+COUNTIF('6 Obecność na treningu'!AW127:AX127,("=K"))</f>
        <v>0</v>
      </c>
      <c r="BD170">
        <f>COUNTIF('6 Obecność na treningu'!AY127:AZ127,("=T"))+COUNTIF('6 Obecność na treningu'!AY127:AZ127,("=C"))+COUNTIF('6 Obecność na treningu'!AY127:AZ127,("=K"))</f>
        <v>0</v>
      </c>
      <c r="BF170">
        <f t="shared" si="73"/>
        <v>0</v>
      </c>
      <c r="BH170">
        <f t="shared" si="74"/>
        <v>0</v>
      </c>
      <c r="BJ170">
        <f t="shared" si="75"/>
        <v>0</v>
      </c>
      <c r="BL170">
        <f t="shared" si="76"/>
        <v>0</v>
      </c>
      <c r="BN170">
        <f t="shared" si="77"/>
        <v>0</v>
      </c>
      <c r="BP170">
        <f t="shared" si="78"/>
        <v>0</v>
      </c>
      <c r="BR170">
        <f t="shared" si="79"/>
        <v>0</v>
      </c>
      <c r="BT170">
        <f t="shared" si="80"/>
        <v>0</v>
      </c>
      <c r="BV170">
        <f t="shared" si="81"/>
        <v>0</v>
      </c>
      <c r="BX170">
        <f t="shared" si="82"/>
        <v>0</v>
      </c>
      <c r="BZ170">
        <f t="shared" si="83"/>
        <v>0</v>
      </c>
      <c r="CB170">
        <f t="shared" si="84"/>
        <v>0</v>
      </c>
      <c r="CD170">
        <f t="shared" si="85"/>
        <v>0</v>
      </c>
      <c r="CF170">
        <f t="shared" si="86"/>
        <v>0</v>
      </c>
      <c r="CH170">
        <f t="shared" si="87"/>
        <v>0</v>
      </c>
      <c r="CJ170">
        <f t="shared" si="88"/>
        <v>0</v>
      </c>
      <c r="CL170">
        <f t="shared" si="89"/>
        <v>0</v>
      </c>
      <c r="CN170">
        <f t="shared" si="90"/>
        <v>0</v>
      </c>
      <c r="CP170">
        <f t="shared" si="91"/>
        <v>0</v>
      </c>
      <c r="CR170">
        <f t="shared" si="92"/>
        <v>0</v>
      </c>
      <c r="CT170">
        <f t="shared" si="93"/>
        <v>0</v>
      </c>
      <c r="CV170">
        <f t="shared" si="94"/>
        <v>0</v>
      </c>
      <c r="CX170">
        <f t="shared" si="95"/>
        <v>0</v>
      </c>
    </row>
    <row r="171" spans="2:102" ht="24.9" customHeight="1">
      <c r="B171" s="102" t="s">
        <v>261</v>
      </c>
      <c r="C171" s="103" t="str">
        <f>IF(ISBLANK('2 Spis zawodników - planowanych'!P36),"",'2 Spis zawodników - planowanych'!P36)</f>
        <v/>
      </c>
      <c r="D171" s="103" t="str">
        <f>IF('6 Obecność na treningu'!B128="","",'6 Obecność na treningu'!B128)</f>
        <v/>
      </c>
      <c r="E171" s="103" t="str">
        <f>IF('6 Obecność na treningu'!C128="","",'6 Obecność na treningu'!C128)</f>
        <v/>
      </c>
      <c r="F171" s="104" t="str">
        <f>IF('6 Obecność na treningu'!D128="","",'6 Obecność na treningu'!D128)</f>
        <v/>
      </c>
      <c r="G171" s="201" t="str">
        <f t="shared" si="72"/>
        <v/>
      </c>
      <c r="H171" s="646" t="s">
        <v>171</v>
      </c>
      <c r="I171" s="648"/>
      <c r="L171">
        <f>COUNTIF('6 Obecność na treningu'!G128:H128,("=T"))+COUNTIF('6 Obecność na treningu'!G128:H128,("=C"))+COUNTIF('6 Obecność na treningu'!G128:H128,("=K"))</f>
        <v>0</v>
      </c>
      <c r="N171">
        <f>COUNTIF('6 Obecność na treningu'!I128:J128,("=T"))+COUNTIF('6 Obecność na treningu'!I128:J128,("=C"))+COUNTIF('6 Obecność na treningu'!I128:J128,("=K"))</f>
        <v>0</v>
      </c>
      <c r="P171">
        <f>COUNTIF('6 Obecność na treningu'!K128:L128,("=T"))+COUNTIF('6 Obecność na treningu'!K128:L128,("=C"))+COUNTIF('6 Obecność na treningu'!K128:L128,("=K"))</f>
        <v>0</v>
      </c>
      <c r="R171">
        <f>COUNTIF('6 Obecność na treningu'!M128:N128,("=T"))+COUNTIF('6 Obecność na treningu'!M128:N128,("=C"))+COUNTIF('6 Obecność na treningu'!M128:N128,("=K"))</f>
        <v>0</v>
      </c>
      <c r="T171">
        <f>COUNTIF('6 Obecność na treningu'!O128:P128,("=T"))+COUNTIF('6 Obecność na treningu'!O128:P128,("=C"))+COUNTIF('6 Obecność na treningu'!O128:P128,("=K"))</f>
        <v>0</v>
      </c>
      <c r="V171">
        <f>COUNTIF('6 Obecność na treningu'!Q128:R128,("=T"))+COUNTIF('6 Obecność na treningu'!Q128:R128,("=C"))+COUNTIF('6 Obecność na treningu'!Q128:R128,("=K"))</f>
        <v>0</v>
      </c>
      <c r="X171">
        <f>COUNTIF('6 Obecność na treningu'!S128:T128,("=T"))+COUNTIF('6 Obecność na treningu'!S128:T128,("=C"))+COUNTIF('6 Obecność na treningu'!S128:T128,("=K"))</f>
        <v>0</v>
      </c>
      <c r="Z171">
        <f>COUNTIF('6 Obecność na treningu'!U128:V128,("=T"))+COUNTIF('6 Obecność na treningu'!U128:V128,("=C"))+COUNTIF('6 Obecność na treningu'!U128:V128,("=K"))</f>
        <v>0</v>
      </c>
      <c r="AB171">
        <f>COUNTIF('6 Obecność na treningu'!W128:X128,("=T"))+COUNTIF('6 Obecność na treningu'!W128:X128,("=C"))+COUNTIF('6 Obecność na treningu'!W128:X128,("=K"))</f>
        <v>0</v>
      </c>
      <c r="AD171">
        <f>COUNTIF('6 Obecność na treningu'!Y128:Z128,("=T"))+COUNTIF('6 Obecność na treningu'!Y128:Z128,("=C"))+COUNTIF('6 Obecność na treningu'!Y128:Z128,("=K"))</f>
        <v>0</v>
      </c>
      <c r="AF171">
        <f>COUNTIF('6 Obecność na treningu'!AA128:AB128,("=T"))+COUNTIF('6 Obecność na treningu'!AA128:AB128,("=C"))+COUNTIF('6 Obecność na treningu'!AA128:AB128,("=K"))</f>
        <v>0</v>
      </c>
      <c r="AH171">
        <f>COUNTIF('6 Obecność na treningu'!AC128:AD128,("=T"))+COUNTIF('6 Obecność na treningu'!AC128:AD128,("=C"))+COUNTIF('6 Obecność na treningu'!AC128:AD128,("=K"))</f>
        <v>0</v>
      </c>
      <c r="AJ171">
        <f>COUNTIF('6 Obecność na treningu'!AE128:AF128,("=T"))+COUNTIF('6 Obecność na treningu'!AE128:AF128,("=C"))+COUNTIF('6 Obecność na treningu'!AE128:AF128,("=K"))</f>
        <v>0</v>
      </c>
      <c r="AL171">
        <f>COUNTIF('6 Obecność na treningu'!AG128:AH128,("=T"))+COUNTIF('6 Obecność na treningu'!AG128:AH128,("=C"))+COUNTIF('6 Obecność na treningu'!AG128:AH128,("=K"))</f>
        <v>0</v>
      </c>
      <c r="AN171">
        <f>COUNTIF('6 Obecność na treningu'!AI128:AJ128,("=T"))+COUNTIF('6 Obecność na treningu'!AI128:AJ128,("=C"))+COUNTIF('6 Obecność na treningu'!AI128:AJ128,("=K"))</f>
        <v>0</v>
      </c>
      <c r="AP171">
        <f>COUNTIF('6 Obecność na treningu'!AK128:AL128,("=T"))+COUNTIF('6 Obecność na treningu'!AK128:AL128,("=C"))+COUNTIF('6 Obecność na treningu'!AK128:AL128,("=K"))</f>
        <v>0</v>
      </c>
      <c r="AR171">
        <f>COUNTIF('6 Obecność na treningu'!AM128:AN128,("=T"))+COUNTIF('6 Obecność na treningu'!AM128:AN128,("=C"))+COUNTIF('6 Obecność na treningu'!AM128:AN128,("=K"))</f>
        <v>0</v>
      </c>
      <c r="AT171">
        <f>COUNTIF('6 Obecność na treningu'!AO128:AP128,("=T"))+COUNTIF('6 Obecność na treningu'!AO128:AP128,("=C"))+COUNTIF('6 Obecność na treningu'!AO128:AP128,("=K"))</f>
        <v>0</v>
      </c>
      <c r="AV171">
        <f>COUNTIF('6 Obecność na treningu'!AQ128:AR128,("=T"))+COUNTIF('6 Obecność na treningu'!AQ128:AR128,("=C"))+COUNTIF('6 Obecność na treningu'!AQ128:AR128,("=K"))</f>
        <v>0</v>
      </c>
      <c r="AX171">
        <f>COUNTIF('6 Obecność na treningu'!AS128:AT128,("=T"))+COUNTIF('6 Obecność na treningu'!AS128:AT128,("=C"))+COUNTIF('6 Obecność na treningu'!AS128:AT128,("=K"))</f>
        <v>0</v>
      </c>
      <c r="AZ171">
        <f>COUNTIF('6 Obecność na treningu'!AU128:AV128,("=T"))+COUNTIF('6 Obecność na treningu'!AU128:AV128,("=C"))+COUNTIF('6 Obecność na treningu'!AU128:AV128,("=K"))</f>
        <v>0</v>
      </c>
      <c r="BB171">
        <f>COUNTIF('6 Obecność na treningu'!AW128:AX128,("=T"))+COUNTIF('6 Obecność na treningu'!AW128:AX128,("=C"))+COUNTIF('6 Obecność na treningu'!AW128:AX128,("=K"))</f>
        <v>0</v>
      </c>
      <c r="BD171">
        <f>COUNTIF('6 Obecność na treningu'!AY128:AZ128,("=T"))+COUNTIF('6 Obecność na treningu'!AY128:AZ128,("=C"))+COUNTIF('6 Obecność na treningu'!AY128:AZ128,("=K"))</f>
        <v>0</v>
      </c>
      <c r="BF171">
        <f t="shared" si="73"/>
        <v>0</v>
      </c>
      <c r="BH171">
        <f t="shared" si="74"/>
        <v>0</v>
      </c>
      <c r="BJ171">
        <f t="shared" si="75"/>
        <v>0</v>
      </c>
      <c r="BL171">
        <f t="shared" si="76"/>
        <v>0</v>
      </c>
      <c r="BN171">
        <f t="shared" si="77"/>
        <v>0</v>
      </c>
      <c r="BP171">
        <f t="shared" si="78"/>
        <v>0</v>
      </c>
      <c r="BR171">
        <f t="shared" si="79"/>
        <v>0</v>
      </c>
      <c r="BT171">
        <f t="shared" si="80"/>
        <v>0</v>
      </c>
      <c r="BV171">
        <f t="shared" si="81"/>
        <v>0</v>
      </c>
      <c r="BX171">
        <f t="shared" si="82"/>
        <v>0</v>
      </c>
      <c r="BZ171">
        <f t="shared" si="83"/>
        <v>0</v>
      </c>
      <c r="CB171">
        <f t="shared" si="84"/>
        <v>0</v>
      </c>
      <c r="CD171">
        <f t="shared" si="85"/>
        <v>0</v>
      </c>
      <c r="CF171">
        <f t="shared" si="86"/>
        <v>0</v>
      </c>
      <c r="CH171">
        <f t="shared" si="87"/>
        <v>0</v>
      </c>
      <c r="CJ171">
        <f t="shared" si="88"/>
        <v>0</v>
      </c>
      <c r="CL171">
        <f t="shared" si="89"/>
        <v>0</v>
      </c>
      <c r="CN171">
        <f t="shared" si="90"/>
        <v>0</v>
      </c>
      <c r="CP171">
        <f t="shared" si="91"/>
        <v>0</v>
      </c>
      <c r="CR171">
        <f t="shared" si="92"/>
        <v>0</v>
      </c>
      <c r="CT171">
        <f t="shared" si="93"/>
        <v>0</v>
      </c>
      <c r="CV171">
        <f t="shared" si="94"/>
        <v>0</v>
      </c>
      <c r="CX171">
        <f t="shared" si="95"/>
        <v>0</v>
      </c>
    </row>
    <row r="172" spans="2:102" ht="24.9" customHeight="1">
      <c r="B172" s="102" t="s">
        <v>262</v>
      </c>
      <c r="C172" s="103" t="str">
        <f>IF(ISBLANK('2 Spis zawodników - planowanych'!P37),"",'2 Spis zawodników - planowanych'!P37)</f>
        <v/>
      </c>
      <c r="D172" s="103" t="str">
        <f>IF('6 Obecność na treningu'!B129="","",'6 Obecność na treningu'!B129)</f>
        <v/>
      </c>
      <c r="E172" s="103" t="str">
        <f>IF('6 Obecność na treningu'!C129="","",'6 Obecność na treningu'!C129)</f>
        <v/>
      </c>
      <c r="F172" s="104" t="str">
        <f>IF('6 Obecność na treningu'!D129="","",'6 Obecność na treningu'!D129)</f>
        <v/>
      </c>
      <c r="G172" s="201" t="str">
        <f t="shared" si="72"/>
        <v/>
      </c>
      <c r="H172" s="646" t="s">
        <v>171</v>
      </c>
      <c r="I172" s="648"/>
      <c r="L172">
        <f>COUNTIF('6 Obecność na treningu'!G129:H129,("=T"))+COUNTIF('6 Obecność na treningu'!G129:H129,("=C"))+COUNTIF('6 Obecność na treningu'!G129:H129,("=K"))</f>
        <v>0</v>
      </c>
      <c r="N172">
        <f>COUNTIF('6 Obecność na treningu'!I129:J129,("=T"))+COUNTIF('6 Obecność na treningu'!I129:J129,("=C"))+COUNTIF('6 Obecność na treningu'!I129:J129,("=K"))</f>
        <v>0</v>
      </c>
      <c r="P172">
        <f>COUNTIF('6 Obecność na treningu'!K129:L129,("=T"))+COUNTIF('6 Obecność na treningu'!K129:L129,("=C"))+COUNTIF('6 Obecność na treningu'!K129:L129,("=K"))</f>
        <v>0</v>
      </c>
      <c r="R172">
        <f>COUNTIF('6 Obecność na treningu'!M129:N129,("=T"))+COUNTIF('6 Obecność na treningu'!M129:N129,("=C"))+COUNTIF('6 Obecność na treningu'!M129:N129,("=K"))</f>
        <v>0</v>
      </c>
      <c r="T172">
        <f>COUNTIF('6 Obecność na treningu'!O129:P129,("=T"))+COUNTIF('6 Obecność na treningu'!O129:P129,("=C"))+COUNTIF('6 Obecność na treningu'!O129:P129,("=K"))</f>
        <v>0</v>
      </c>
      <c r="V172">
        <f>COUNTIF('6 Obecność na treningu'!Q129:R129,("=T"))+COUNTIF('6 Obecność na treningu'!Q129:R129,("=C"))+COUNTIF('6 Obecność na treningu'!Q129:R129,("=K"))</f>
        <v>0</v>
      </c>
      <c r="X172">
        <f>COUNTIF('6 Obecność na treningu'!S129:T129,("=T"))+COUNTIF('6 Obecność na treningu'!S129:T129,("=C"))+COUNTIF('6 Obecność na treningu'!S129:T129,("=K"))</f>
        <v>0</v>
      </c>
      <c r="Z172">
        <f>COUNTIF('6 Obecność na treningu'!U129:V129,("=T"))+COUNTIF('6 Obecność na treningu'!U129:V129,("=C"))+COUNTIF('6 Obecność na treningu'!U129:V129,("=K"))</f>
        <v>0</v>
      </c>
      <c r="AB172">
        <f>COUNTIF('6 Obecność na treningu'!W129:X129,("=T"))+COUNTIF('6 Obecność na treningu'!W129:X129,("=C"))+COUNTIF('6 Obecność na treningu'!W129:X129,("=K"))</f>
        <v>0</v>
      </c>
      <c r="AD172">
        <f>COUNTIF('6 Obecność na treningu'!Y129:Z129,("=T"))+COUNTIF('6 Obecność na treningu'!Y129:Z129,("=C"))+COUNTIF('6 Obecność na treningu'!Y129:Z129,("=K"))</f>
        <v>0</v>
      </c>
      <c r="AF172">
        <f>COUNTIF('6 Obecność na treningu'!AA129:AB129,("=T"))+COUNTIF('6 Obecność na treningu'!AA129:AB129,("=C"))+COUNTIF('6 Obecność na treningu'!AA129:AB129,("=K"))</f>
        <v>0</v>
      </c>
      <c r="AH172">
        <f>COUNTIF('6 Obecność na treningu'!AC129:AD129,("=T"))+COUNTIF('6 Obecność na treningu'!AC129:AD129,("=C"))+COUNTIF('6 Obecność na treningu'!AC129:AD129,("=K"))</f>
        <v>0</v>
      </c>
      <c r="AJ172">
        <f>COUNTIF('6 Obecność na treningu'!AE129:AF129,("=T"))+COUNTIF('6 Obecność na treningu'!AE129:AF129,("=C"))+COUNTIF('6 Obecność na treningu'!AE129:AF129,("=K"))</f>
        <v>0</v>
      </c>
      <c r="AL172">
        <f>COUNTIF('6 Obecność na treningu'!AG129:AH129,("=T"))+COUNTIF('6 Obecność na treningu'!AG129:AH129,("=C"))+COUNTIF('6 Obecność na treningu'!AG129:AH129,("=K"))</f>
        <v>0</v>
      </c>
      <c r="AN172">
        <f>COUNTIF('6 Obecność na treningu'!AI129:AJ129,("=T"))+COUNTIF('6 Obecność na treningu'!AI129:AJ129,("=C"))+COUNTIF('6 Obecność na treningu'!AI129:AJ129,("=K"))</f>
        <v>0</v>
      </c>
      <c r="AP172">
        <f>COUNTIF('6 Obecność na treningu'!AK129:AL129,("=T"))+COUNTIF('6 Obecność na treningu'!AK129:AL129,("=C"))+COUNTIF('6 Obecność na treningu'!AK129:AL129,("=K"))</f>
        <v>0</v>
      </c>
      <c r="AR172">
        <f>COUNTIF('6 Obecność na treningu'!AM129:AN129,("=T"))+COUNTIF('6 Obecność na treningu'!AM129:AN129,("=C"))+COUNTIF('6 Obecność na treningu'!AM129:AN129,("=K"))</f>
        <v>0</v>
      </c>
      <c r="AT172">
        <f>COUNTIF('6 Obecność na treningu'!AO129:AP129,("=T"))+COUNTIF('6 Obecność na treningu'!AO129:AP129,("=C"))+COUNTIF('6 Obecność na treningu'!AO129:AP129,("=K"))</f>
        <v>0</v>
      </c>
      <c r="AV172">
        <f>COUNTIF('6 Obecność na treningu'!AQ129:AR129,("=T"))+COUNTIF('6 Obecność na treningu'!AQ129:AR129,("=C"))+COUNTIF('6 Obecność na treningu'!AQ129:AR129,("=K"))</f>
        <v>0</v>
      </c>
      <c r="AX172">
        <f>COUNTIF('6 Obecność na treningu'!AS129:AT129,("=T"))+COUNTIF('6 Obecność na treningu'!AS129:AT129,("=C"))+COUNTIF('6 Obecność na treningu'!AS129:AT129,("=K"))</f>
        <v>0</v>
      </c>
      <c r="AZ172">
        <f>COUNTIF('6 Obecność na treningu'!AU129:AV129,("=T"))+COUNTIF('6 Obecność na treningu'!AU129:AV129,("=C"))+COUNTIF('6 Obecność na treningu'!AU129:AV129,("=K"))</f>
        <v>0</v>
      </c>
      <c r="BB172">
        <f>COUNTIF('6 Obecność na treningu'!AW129:AX129,("=T"))+COUNTIF('6 Obecność na treningu'!AW129:AX129,("=C"))+COUNTIF('6 Obecność na treningu'!AW129:AX129,("=K"))</f>
        <v>0</v>
      </c>
      <c r="BD172">
        <f>COUNTIF('6 Obecność na treningu'!AY129:AZ129,("=T"))+COUNTIF('6 Obecność na treningu'!AY129:AZ129,("=C"))+COUNTIF('6 Obecność na treningu'!AY129:AZ129,("=K"))</f>
        <v>0</v>
      </c>
      <c r="BF172">
        <f t="shared" si="73"/>
        <v>0</v>
      </c>
      <c r="BH172">
        <f t="shared" si="74"/>
        <v>0</v>
      </c>
      <c r="BJ172">
        <f t="shared" si="75"/>
        <v>0</v>
      </c>
      <c r="BL172">
        <f t="shared" si="76"/>
        <v>0</v>
      </c>
      <c r="BN172">
        <f t="shared" si="77"/>
        <v>0</v>
      </c>
      <c r="BP172">
        <f t="shared" si="78"/>
        <v>0</v>
      </c>
      <c r="BR172">
        <f t="shared" si="79"/>
        <v>0</v>
      </c>
      <c r="BT172">
        <f t="shared" si="80"/>
        <v>0</v>
      </c>
      <c r="BV172">
        <f t="shared" si="81"/>
        <v>0</v>
      </c>
      <c r="BX172">
        <f t="shared" si="82"/>
        <v>0</v>
      </c>
      <c r="BZ172">
        <f t="shared" si="83"/>
        <v>0</v>
      </c>
      <c r="CB172">
        <f t="shared" si="84"/>
        <v>0</v>
      </c>
      <c r="CD172">
        <f t="shared" si="85"/>
        <v>0</v>
      </c>
      <c r="CF172">
        <f t="shared" si="86"/>
        <v>0</v>
      </c>
      <c r="CH172">
        <f t="shared" si="87"/>
        <v>0</v>
      </c>
      <c r="CJ172">
        <f t="shared" si="88"/>
        <v>0</v>
      </c>
      <c r="CL172">
        <f t="shared" si="89"/>
        <v>0</v>
      </c>
      <c r="CN172">
        <f t="shared" si="90"/>
        <v>0</v>
      </c>
      <c r="CP172">
        <f t="shared" si="91"/>
        <v>0</v>
      </c>
      <c r="CR172">
        <f t="shared" si="92"/>
        <v>0</v>
      </c>
      <c r="CT172">
        <f t="shared" si="93"/>
        <v>0</v>
      </c>
      <c r="CV172">
        <f t="shared" si="94"/>
        <v>0</v>
      </c>
      <c r="CX172">
        <f t="shared" si="95"/>
        <v>0</v>
      </c>
    </row>
    <row r="173" spans="2:102" ht="24.9" customHeight="1">
      <c r="B173" s="102" t="s">
        <v>263</v>
      </c>
      <c r="C173" s="103" t="str">
        <f>IF(ISBLANK('2 Spis zawodników - planowanych'!P38),"",'2 Spis zawodników - planowanych'!P38)</f>
        <v/>
      </c>
      <c r="D173" s="103" t="str">
        <f>IF('6 Obecność na treningu'!B130="","",'6 Obecność na treningu'!B130)</f>
        <v/>
      </c>
      <c r="E173" s="103" t="str">
        <f>IF('6 Obecność na treningu'!C130="","",'6 Obecność na treningu'!C130)</f>
        <v/>
      </c>
      <c r="F173" s="104" t="str">
        <f>IF('6 Obecność na treningu'!D130="","",'6 Obecność na treningu'!D130)</f>
        <v/>
      </c>
      <c r="G173" s="201" t="str">
        <f t="shared" si="72"/>
        <v/>
      </c>
      <c r="H173" s="646" t="s">
        <v>171</v>
      </c>
      <c r="I173" s="648"/>
      <c r="L173">
        <f>COUNTIF('6 Obecność na treningu'!G130:H130,("=T"))+COUNTIF('6 Obecność na treningu'!G130:H130,("=C"))+COUNTIF('6 Obecność na treningu'!G130:H130,("=K"))</f>
        <v>0</v>
      </c>
      <c r="N173">
        <f>COUNTIF('6 Obecność na treningu'!I130:J130,("=T"))+COUNTIF('6 Obecność na treningu'!I130:J130,("=C"))+COUNTIF('6 Obecność na treningu'!I130:J130,("=K"))</f>
        <v>0</v>
      </c>
      <c r="P173">
        <f>COUNTIF('6 Obecność na treningu'!K130:L130,("=T"))+COUNTIF('6 Obecność na treningu'!K130:L130,("=C"))+COUNTIF('6 Obecność na treningu'!K130:L130,("=K"))</f>
        <v>0</v>
      </c>
      <c r="R173">
        <f>COUNTIF('6 Obecność na treningu'!M130:N130,("=T"))+COUNTIF('6 Obecność na treningu'!M130:N130,("=C"))+COUNTIF('6 Obecność na treningu'!M130:N130,("=K"))</f>
        <v>0</v>
      </c>
      <c r="T173">
        <f>COUNTIF('6 Obecność na treningu'!O130:P130,("=T"))+COUNTIF('6 Obecność na treningu'!O130:P130,("=C"))+COUNTIF('6 Obecność na treningu'!O130:P130,("=K"))</f>
        <v>0</v>
      </c>
      <c r="V173">
        <f>COUNTIF('6 Obecność na treningu'!Q130:R130,("=T"))+COUNTIF('6 Obecność na treningu'!Q130:R130,("=C"))+COUNTIF('6 Obecność na treningu'!Q130:R130,("=K"))</f>
        <v>0</v>
      </c>
      <c r="X173">
        <f>COUNTIF('6 Obecność na treningu'!S130:T130,("=T"))+COUNTIF('6 Obecność na treningu'!S130:T130,("=C"))+COUNTIF('6 Obecność na treningu'!S130:T130,("=K"))</f>
        <v>0</v>
      </c>
      <c r="Z173">
        <f>COUNTIF('6 Obecność na treningu'!U130:V130,("=T"))+COUNTIF('6 Obecność na treningu'!U130:V130,("=C"))+COUNTIF('6 Obecność na treningu'!U130:V130,("=K"))</f>
        <v>0</v>
      </c>
      <c r="AB173">
        <f>COUNTIF('6 Obecność na treningu'!W130:X130,("=T"))+COUNTIF('6 Obecność na treningu'!W130:X130,("=C"))+COUNTIF('6 Obecność na treningu'!W130:X130,("=K"))</f>
        <v>0</v>
      </c>
      <c r="AD173">
        <f>COUNTIF('6 Obecność na treningu'!Y130:Z130,("=T"))+COUNTIF('6 Obecność na treningu'!Y130:Z130,("=C"))+COUNTIF('6 Obecność na treningu'!Y130:Z130,("=K"))</f>
        <v>0</v>
      </c>
      <c r="AF173">
        <f>COUNTIF('6 Obecność na treningu'!AA130:AB130,("=T"))+COUNTIF('6 Obecność na treningu'!AA130:AB130,("=C"))+COUNTIF('6 Obecność na treningu'!AA130:AB130,("=K"))</f>
        <v>0</v>
      </c>
      <c r="AH173">
        <f>COUNTIF('6 Obecność na treningu'!AC130:AD130,("=T"))+COUNTIF('6 Obecność na treningu'!AC130:AD130,("=C"))+COUNTIF('6 Obecność na treningu'!AC130:AD130,("=K"))</f>
        <v>0</v>
      </c>
      <c r="AJ173">
        <f>COUNTIF('6 Obecność na treningu'!AE130:AF130,("=T"))+COUNTIF('6 Obecność na treningu'!AE130:AF130,("=C"))+COUNTIF('6 Obecność na treningu'!AE130:AF130,("=K"))</f>
        <v>0</v>
      </c>
      <c r="AL173">
        <f>COUNTIF('6 Obecność na treningu'!AG130:AH130,("=T"))+COUNTIF('6 Obecność na treningu'!AG130:AH130,("=C"))+COUNTIF('6 Obecność na treningu'!AG130:AH130,("=K"))</f>
        <v>0</v>
      </c>
      <c r="AN173">
        <f>COUNTIF('6 Obecność na treningu'!AI130:AJ130,("=T"))+COUNTIF('6 Obecność na treningu'!AI130:AJ130,("=C"))+COUNTIF('6 Obecność na treningu'!AI130:AJ130,("=K"))</f>
        <v>0</v>
      </c>
      <c r="AP173">
        <f>COUNTIF('6 Obecność na treningu'!AK130:AL130,("=T"))+COUNTIF('6 Obecność na treningu'!AK130:AL130,("=C"))+COUNTIF('6 Obecność na treningu'!AK130:AL130,("=K"))</f>
        <v>0</v>
      </c>
      <c r="AR173">
        <f>COUNTIF('6 Obecność na treningu'!AM130:AN130,("=T"))+COUNTIF('6 Obecność na treningu'!AM130:AN130,("=C"))+COUNTIF('6 Obecność na treningu'!AM130:AN130,("=K"))</f>
        <v>0</v>
      </c>
      <c r="AT173">
        <f>COUNTIF('6 Obecność na treningu'!AO130:AP130,("=T"))+COUNTIF('6 Obecność na treningu'!AO130:AP130,("=C"))+COUNTIF('6 Obecność na treningu'!AO130:AP130,("=K"))</f>
        <v>0</v>
      </c>
      <c r="AV173">
        <f>COUNTIF('6 Obecność na treningu'!AQ130:AR130,("=T"))+COUNTIF('6 Obecność na treningu'!AQ130:AR130,("=C"))+COUNTIF('6 Obecność na treningu'!AQ130:AR130,("=K"))</f>
        <v>0</v>
      </c>
      <c r="AX173">
        <f>COUNTIF('6 Obecność na treningu'!AS130:AT130,("=T"))+COUNTIF('6 Obecność na treningu'!AS130:AT130,("=C"))+COUNTIF('6 Obecność na treningu'!AS130:AT130,("=K"))</f>
        <v>0</v>
      </c>
      <c r="AZ173">
        <f>COUNTIF('6 Obecność na treningu'!AU130:AV130,("=T"))+COUNTIF('6 Obecność na treningu'!AU130:AV130,("=C"))+COUNTIF('6 Obecność na treningu'!AU130:AV130,("=K"))</f>
        <v>0</v>
      </c>
      <c r="BB173">
        <f>COUNTIF('6 Obecność na treningu'!AW130:AX130,("=T"))+COUNTIF('6 Obecność na treningu'!AW130:AX130,("=C"))+COUNTIF('6 Obecność na treningu'!AW130:AX130,("=K"))</f>
        <v>0</v>
      </c>
      <c r="BD173">
        <f>COUNTIF('6 Obecność na treningu'!AY130:AZ130,("=T"))+COUNTIF('6 Obecność na treningu'!AY130:AZ130,("=C"))+COUNTIF('6 Obecność na treningu'!AY130:AZ130,("=K"))</f>
        <v>0</v>
      </c>
      <c r="BF173">
        <f t="shared" si="73"/>
        <v>0</v>
      </c>
      <c r="BH173">
        <f t="shared" si="74"/>
        <v>0</v>
      </c>
      <c r="BJ173">
        <f t="shared" si="75"/>
        <v>0</v>
      </c>
      <c r="BL173">
        <f t="shared" si="76"/>
        <v>0</v>
      </c>
      <c r="BN173">
        <f t="shared" si="77"/>
        <v>0</v>
      </c>
      <c r="BP173">
        <f t="shared" si="78"/>
        <v>0</v>
      </c>
      <c r="BR173">
        <f t="shared" si="79"/>
        <v>0</v>
      </c>
      <c r="BT173">
        <f t="shared" si="80"/>
        <v>0</v>
      </c>
      <c r="BV173">
        <f t="shared" si="81"/>
        <v>0</v>
      </c>
      <c r="BX173">
        <f t="shared" si="82"/>
        <v>0</v>
      </c>
      <c r="BZ173">
        <f t="shared" si="83"/>
        <v>0</v>
      </c>
      <c r="CB173">
        <f t="shared" si="84"/>
        <v>0</v>
      </c>
      <c r="CD173">
        <f t="shared" si="85"/>
        <v>0</v>
      </c>
      <c r="CF173">
        <f t="shared" si="86"/>
        <v>0</v>
      </c>
      <c r="CH173">
        <f t="shared" si="87"/>
        <v>0</v>
      </c>
      <c r="CJ173">
        <f t="shared" si="88"/>
        <v>0</v>
      </c>
      <c r="CL173">
        <f t="shared" si="89"/>
        <v>0</v>
      </c>
      <c r="CN173">
        <f t="shared" si="90"/>
        <v>0</v>
      </c>
      <c r="CP173">
        <f t="shared" si="91"/>
        <v>0</v>
      </c>
      <c r="CR173">
        <f t="shared" si="92"/>
        <v>0</v>
      </c>
      <c r="CT173">
        <f t="shared" si="93"/>
        <v>0</v>
      </c>
      <c r="CV173">
        <f t="shared" si="94"/>
        <v>0</v>
      </c>
      <c r="CX173">
        <f t="shared" si="95"/>
        <v>0</v>
      </c>
    </row>
    <row r="174" spans="2:102" ht="24.9" customHeight="1">
      <c r="B174" s="102" t="s">
        <v>264</v>
      </c>
      <c r="C174" s="103" t="str">
        <f>IF(ISBLANK('2 Spis zawodników - planowanych'!P39),"",'2 Spis zawodników - planowanych'!P39)</f>
        <v/>
      </c>
      <c r="D174" s="103" t="str">
        <f>IF('6 Obecność na treningu'!B131="","",'6 Obecność na treningu'!B131)</f>
        <v/>
      </c>
      <c r="E174" s="103" t="str">
        <f>IF('6 Obecność na treningu'!C131="","",'6 Obecność na treningu'!C131)</f>
        <v/>
      </c>
      <c r="F174" s="104" t="str">
        <f>IF('6 Obecność na treningu'!D131="","",'6 Obecność na treningu'!D131)</f>
        <v/>
      </c>
      <c r="G174" s="201" t="str">
        <f t="shared" si="72"/>
        <v/>
      </c>
      <c r="H174" s="646" t="s">
        <v>171</v>
      </c>
      <c r="I174" s="648"/>
      <c r="L174">
        <f>COUNTIF('6 Obecność na treningu'!G131:H131,("=T"))+COUNTIF('6 Obecność na treningu'!G131:H131,("=C"))+COUNTIF('6 Obecność na treningu'!G131:H131,("=K"))</f>
        <v>0</v>
      </c>
      <c r="N174">
        <f>COUNTIF('6 Obecność na treningu'!I131:J131,("=T"))+COUNTIF('6 Obecność na treningu'!I131:J131,("=C"))+COUNTIF('6 Obecność na treningu'!I131:J131,("=K"))</f>
        <v>0</v>
      </c>
      <c r="P174">
        <f>COUNTIF('6 Obecność na treningu'!K131:L131,("=T"))+COUNTIF('6 Obecność na treningu'!K131:L131,("=C"))+COUNTIF('6 Obecność na treningu'!K131:L131,("=K"))</f>
        <v>0</v>
      </c>
      <c r="R174">
        <f>COUNTIF('6 Obecność na treningu'!M131:N131,("=T"))+COUNTIF('6 Obecność na treningu'!M131:N131,("=C"))+COUNTIF('6 Obecność na treningu'!M131:N131,("=K"))</f>
        <v>0</v>
      </c>
      <c r="T174">
        <f>COUNTIF('6 Obecność na treningu'!O131:P131,("=T"))+COUNTIF('6 Obecność na treningu'!O131:P131,("=C"))+COUNTIF('6 Obecność na treningu'!O131:P131,("=K"))</f>
        <v>0</v>
      </c>
      <c r="V174">
        <f>COUNTIF('6 Obecność na treningu'!Q131:R131,("=T"))+COUNTIF('6 Obecność na treningu'!Q131:R131,("=C"))+COUNTIF('6 Obecność na treningu'!Q131:R131,("=K"))</f>
        <v>0</v>
      </c>
      <c r="X174">
        <f>COUNTIF('6 Obecność na treningu'!S131:T131,("=T"))+COUNTIF('6 Obecność na treningu'!S131:T131,("=C"))+COUNTIF('6 Obecność na treningu'!S131:T131,("=K"))</f>
        <v>0</v>
      </c>
      <c r="Z174">
        <f>COUNTIF('6 Obecność na treningu'!U131:V131,("=T"))+COUNTIF('6 Obecność na treningu'!U131:V131,("=C"))+COUNTIF('6 Obecność na treningu'!U131:V131,("=K"))</f>
        <v>0</v>
      </c>
      <c r="AB174">
        <f>COUNTIF('6 Obecność na treningu'!W131:X131,("=T"))+COUNTIF('6 Obecność na treningu'!W131:X131,("=C"))+COUNTIF('6 Obecność na treningu'!W131:X131,("=K"))</f>
        <v>0</v>
      </c>
      <c r="AD174">
        <f>COUNTIF('6 Obecność na treningu'!Y131:Z131,("=T"))+COUNTIF('6 Obecność na treningu'!Y131:Z131,("=C"))+COUNTIF('6 Obecność na treningu'!Y131:Z131,("=K"))</f>
        <v>0</v>
      </c>
      <c r="AF174">
        <f>COUNTIF('6 Obecność na treningu'!AA131:AB131,("=T"))+COUNTIF('6 Obecność na treningu'!AA131:AB131,("=C"))+COUNTIF('6 Obecność na treningu'!AA131:AB131,("=K"))</f>
        <v>0</v>
      </c>
      <c r="AH174">
        <f>COUNTIF('6 Obecność na treningu'!AC131:AD131,("=T"))+COUNTIF('6 Obecność na treningu'!AC131:AD131,("=C"))+COUNTIF('6 Obecność na treningu'!AC131:AD131,("=K"))</f>
        <v>0</v>
      </c>
      <c r="AJ174">
        <f>COUNTIF('6 Obecność na treningu'!AE131:AF131,("=T"))+COUNTIF('6 Obecność na treningu'!AE131:AF131,("=C"))+COUNTIF('6 Obecność na treningu'!AE131:AF131,("=K"))</f>
        <v>0</v>
      </c>
      <c r="AL174">
        <f>COUNTIF('6 Obecność na treningu'!AG131:AH131,("=T"))+COUNTIF('6 Obecność na treningu'!AG131:AH131,("=C"))+COUNTIF('6 Obecność na treningu'!AG131:AH131,("=K"))</f>
        <v>0</v>
      </c>
      <c r="AN174">
        <f>COUNTIF('6 Obecność na treningu'!AI131:AJ131,("=T"))+COUNTIF('6 Obecność na treningu'!AI131:AJ131,("=C"))+COUNTIF('6 Obecność na treningu'!AI131:AJ131,("=K"))</f>
        <v>0</v>
      </c>
      <c r="AP174">
        <f>COUNTIF('6 Obecność na treningu'!AK131:AL131,("=T"))+COUNTIF('6 Obecność na treningu'!AK131:AL131,("=C"))+COUNTIF('6 Obecność na treningu'!AK131:AL131,("=K"))</f>
        <v>0</v>
      </c>
      <c r="AR174">
        <f>COUNTIF('6 Obecność na treningu'!AM131:AN131,("=T"))+COUNTIF('6 Obecność na treningu'!AM131:AN131,("=C"))+COUNTIF('6 Obecność na treningu'!AM131:AN131,("=K"))</f>
        <v>0</v>
      </c>
      <c r="AT174">
        <f>COUNTIF('6 Obecność na treningu'!AO131:AP131,("=T"))+COUNTIF('6 Obecność na treningu'!AO131:AP131,("=C"))+COUNTIF('6 Obecność na treningu'!AO131:AP131,("=K"))</f>
        <v>0</v>
      </c>
      <c r="AV174">
        <f>COUNTIF('6 Obecność na treningu'!AQ131:AR131,("=T"))+COUNTIF('6 Obecność na treningu'!AQ131:AR131,("=C"))+COUNTIF('6 Obecność na treningu'!AQ131:AR131,("=K"))</f>
        <v>0</v>
      </c>
      <c r="AX174">
        <f>COUNTIF('6 Obecność na treningu'!AS131:AT131,("=T"))+COUNTIF('6 Obecność na treningu'!AS131:AT131,("=C"))+COUNTIF('6 Obecność na treningu'!AS131:AT131,("=K"))</f>
        <v>0</v>
      </c>
      <c r="AZ174">
        <f>COUNTIF('6 Obecność na treningu'!AU131:AV131,("=T"))+COUNTIF('6 Obecność na treningu'!AU131:AV131,("=C"))+COUNTIF('6 Obecność na treningu'!AU131:AV131,("=K"))</f>
        <v>0</v>
      </c>
      <c r="BB174">
        <f>COUNTIF('6 Obecność na treningu'!AW131:AX131,("=T"))+COUNTIF('6 Obecność na treningu'!AW131:AX131,("=C"))+COUNTIF('6 Obecność na treningu'!AW131:AX131,("=K"))</f>
        <v>0</v>
      </c>
      <c r="BD174">
        <f>COUNTIF('6 Obecność na treningu'!AY131:AZ131,("=T"))+COUNTIF('6 Obecność na treningu'!AY131:AZ131,("=C"))+COUNTIF('6 Obecność na treningu'!AY131:AZ131,("=K"))</f>
        <v>0</v>
      </c>
      <c r="BF174">
        <f t="shared" si="73"/>
        <v>0</v>
      </c>
      <c r="BH174">
        <f t="shared" si="74"/>
        <v>0</v>
      </c>
      <c r="BJ174">
        <f t="shared" si="75"/>
        <v>0</v>
      </c>
      <c r="BL174">
        <f t="shared" si="76"/>
        <v>0</v>
      </c>
      <c r="BN174">
        <f t="shared" si="77"/>
        <v>0</v>
      </c>
      <c r="BP174">
        <f t="shared" si="78"/>
        <v>0</v>
      </c>
      <c r="BR174">
        <f t="shared" si="79"/>
        <v>0</v>
      </c>
      <c r="BT174">
        <f t="shared" si="80"/>
        <v>0</v>
      </c>
      <c r="BV174">
        <f t="shared" si="81"/>
        <v>0</v>
      </c>
      <c r="BX174">
        <f t="shared" si="82"/>
        <v>0</v>
      </c>
      <c r="BZ174">
        <f t="shared" si="83"/>
        <v>0</v>
      </c>
      <c r="CB174">
        <f t="shared" si="84"/>
        <v>0</v>
      </c>
      <c r="CD174">
        <f t="shared" si="85"/>
        <v>0</v>
      </c>
      <c r="CF174">
        <f t="shared" si="86"/>
        <v>0</v>
      </c>
      <c r="CH174">
        <f t="shared" si="87"/>
        <v>0</v>
      </c>
      <c r="CJ174">
        <f t="shared" si="88"/>
        <v>0</v>
      </c>
      <c r="CL174">
        <f t="shared" si="89"/>
        <v>0</v>
      </c>
      <c r="CN174">
        <f t="shared" si="90"/>
        <v>0</v>
      </c>
      <c r="CP174">
        <f t="shared" si="91"/>
        <v>0</v>
      </c>
      <c r="CR174">
        <f t="shared" si="92"/>
        <v>0</v>
      </c>
      <c r="CT174">
        <f t="shared" si="93"/>
        <v>0</v>
      </c>
      <c r="CV174">
        <f t="shared" si="94"/>
        <v>0</v>
      </c>
      <c r="CX174">
        <f t="shared" si="95"/>
        <v>0</v>
      </c>
    </row>
    <row r="175" spans="2:102" ht="24.9" customHeight="1">
      <c r="B175" s="102" t="s">
        <v>265</v>
      </c>
      <c r="C175" s="103" t="str">
        <f>IF(ISBLANK('2 Spis zawodników - planowanych'!P40),"",'2 Spis zawodników - planowanych'!P40)</f>
        <v/>
      </c>
      <c r="D175" s="103" t="str">
        <f>IF('6 Obecność na treningu'!B132="","",'6 Obecność na treningu'!B132)</f>
        <v/>
      </c>
      <c r="E175" s="103" t="str">
        <f>IF('6 Obecność na treningu'!C132="","",'6 Obecność na treningu'!C132)</f>
        <v/>
      </c>
      <c r="F175" s="104" t="str">
        <f>IF('6 Obecność na treningu'!D132="","",'6 Obecność na treningu'!D132)</f>
        <v/>
      </c>
      <c r="G175" s="201" t="str">
        <f t="shared" si="72"/>
        <v/>
      </c>
      <c r="H175" s="636" t="s">
        <v>171</v>
      </c>
      <c r="I175" s="636"/>
      <c r="L175">
        <f>COUNTIF('6 Obecność na treningu'!G132:H132,("=T"))+COUNTIF('6 Obecność na treningu'!G132:H132,("=C"))+COUNTIF('6 Obecność na treningu'!G132:H132,("=K"))</f>
        <v>0</v>
      </c>
      <c r="N175">
        <f>COUNTIF('6 Obecność na treningu'!I132:J132,("=T"))+COUNTIF('6 Obecność na treningu'!I132:J132,("=C"))+COUNTIF('6 Obecność na treningu'!I132:J132,("=K"))</f>
        <v>0</v>
      </c>
      <c r="P175">
        <f>COUNTIF('6 Obecność na treningu'!K132:L132,("=T"))+COUNTIF('6 Obecność na treningu'!K132:L132,("=C"))+COUNTIF('6 Obecność na treningu'!K132:L132,("=K"))</f>
        <v>0</v>
      </c>
      <c r="R175">
        <f>COUNTIF('6 Obecność na treningu'!M132:N132,("=T"))+COUNTIF('6 Obecność na treningu'!M132:N132,("=C"))+COUNTIF('6 Obecność na treningu'!M132:N132,("=K"))</f>
        <v>0</v>
      </c>
      <c r="T175">
        <f>COUNTIF('6 Obecność na treningu'!O132:P132,("=T"))+COUNTIF('6 Obecność na treningu'!O132:P132,("=C"))+COUNTIF('6 Obecność na treningu'!O132:P132,("=K"))</f>
        <v>0</v>
      </c>
      <c r="V175">
        <f>COUNTIF('6 Obecność na treningu'!Q132:R132,("=T"))+COUNTIF('6 Obecność na treningu'!Q132:R132,("=C"))+COUNTIF('6 Obecność na treningu'!Q132:R132,("=K"))</f>
        <v>0</v>
      </c>
      <c r="X175">
        <f>COUNTIF('6 Obecność na treningu'!S132:T132,("=T"))+COUNTIF('6 Obecność na treningu'!S132:T132,("=C"))+COUNTIF('6 Obecność na treningu'!S132:T132,("=K"))</f>
        <v>0</v>
      </c>
      <c r="Z175">
        <f>COUNTIF('6 Obecność na treningu'!U132:V132,("=T"))+COUNTIF('6 Obecność na treningu'!U132:V132,("=C"))+COUNTIF('6 Obecność na treningu'!U132:V132,("=K"))</f>
        <v>0</v>
      </c>
      <c r="AB175">
        <f>COUNTIF('6 Obecność na treningu'!W132:X132,("=T"))+COUNTIF('6 Obecność na treningu'!W132:X132,("=C"))+COUNTIF('6 Obecność na treningu'!W132:X132,("=K"))</f>
        <v>0</v>
      </c>
      <c r="AD175">
        <f>COUNTIF('6 Obecność na treningu'!Y132:Z132,("=T"))+COUNTIF('6 Obecność na treningu'!Y132:Z132,("=C"))+COUNTIF('6 Obecność na treningu'!Y132:Z132,("=K"))</f>
        <v>0</v>
      </c>
      <c r="AF175">
        <f>COUNTIF('6 Obecność na treningu'!AA132:AB132,("=T"))+COUNTIF('6 Obecność na treningu'!AA132:AB132,("=C"))+COUNTIF('6 Obecność na treningu'!AA132:AB132,("=K"))</f>
        <v>0</v>
      </c>
      <c r="AH175">
        <f>COUNTIF('6 Obecność na treningu'!AC132:AD132,("=T"))+COUNTIF('6 Obecność na treningu'!AC132:AD132,("=C"))+COUNTIF('6 Obecność na treningu'!AC132:AD132,("=K"))</f>
        <v>0</v>
      </c>
      <c r="AJ175">
        <f>COUNTIF('6 Obecność na treningu'!AE132:AF132,("=T"))+COUNTIF('6 Obecność na treningu'!AE132:AF132,("=C"))+COUNTIF('6 Obecność na treningu'!AE132:AF132,("=K"))</f>
        <v>0</v>
      </c>
      <c r="AL175">
        <f>COUNTIF('6 Obecność na treningu'!AG132:AH132,("=T"))+COUNTIF('6 Obecność na treningu'!AG132:AH132,("=C"))+COUNTIF('6 Obecność na treningu'!AG132:AH132,("=K"))</f>
        <v>0</v>
      </c>
      <c r="AN175">
        <f>COUNTIF('6 Obecność na treningu'!AI132:AJ132,("=T"))+COUNTIF('6 Obecność na treningu'!AI132:AJ132,("=C"))+COUNTIF('6 Obecność na treningu'!AI132:AJ132,("=K"))</f>
        <v>0</v>
      </c>
      <c r="AP175">
        <f>COUNTIF('6 Obecność na treningu'!AK132:AL132,("=T"))+COUNTIF('6 Obecność na treningu'!AK132:AL132,("=C"))+COUNTIF('6 Obecność na treningu'!AK132:AL132,("=K"))</f>
        <v>0</v>
      </c>
      <c r="AR175">
        <f>COUNTIF('6 Obecność na treningu'!AM132:AN132,("=T"))+COUNTIF('6 Obecność na treningu'!AM132:AN132,("=C"))+COUNTIF('6 Obecność na treningu'!AM132:AN132,("=K"))</f>
        <v>0</v>
      </c>
      <c r="AT175">
        <f>COUNTIF('6 Obecność na treningu'!AO132:AP132,("=T"))+COUNTIF('6 Obecność na treningu'!AO132:AP132,("=C"))+COUNTIF('6 Obecność na treningu'!AO132:AP132,("=K"))</f>
        <v>0</v>
      </c>
      <c r="AV175">
        <f>COUNTIF('6 Obecność na treningu'!AQ132:AR132,("=T"))+COUNTIF('6 Obecność na treningu'!AQ132:AR132,("=C"))+COUNTIF('6 Obecność na treningu'!AQ132:AR132,("=K"))</f>
        <v>0</v>
      </c>
      <c r="AX175">
        <f>COUNTIF('6 Obecność na treningu'!AS132:AT132,("=T"))+COUNTIF('6 Obecność na treningu'!AS132:AT132,("=C"))+COUNTIF('6 Obecność na treningu'!AS132:AT132,("=K"))</f>
        <v>0</v>
      </c>
      <c r="AZ175">
        <f>COUNTIF('6 Obecność na treningu'!AU132:AV132,("=T"))+COUNTIF('6 Obecność na treningu'!AU132:AV132,("=C"))+COUNTIF('6 Obecność na treningu'!AU132:AV132,("=K"))</f>
        <v>0</v>
      </c>
      <c r="BB175">
        <f>COUNTIF('6 Obecność na treningu'!AW132:AX132,("=T"))+COUNTIF('6 Obecność na treningu'!AW132:AX132,("=C"))+COUNTIF('6 Obecność na treningu'!AW132:AX132,("=K"))</f>
        <v>0</v>
      </c>
      <c r="BD175">
        <f>COUNTIF('6 Obecność na treningu'!AY132:AZ132,("=T"))+COUNTIF('6 Obecność na treningu'!AY132:AZ132,("=C"))+COUNTIF('6 Obecność na treningu'!AY132:AZ132,("=K"))</f>
        <v>0</v>
      </c>
      <c r="BF175">
        <f t="shared" si="73"/>
        <v>0</v>
      </c>
      <c r="BH175">
        <f t="shared" si="74"/>
        <v>0</v>
      </c>
      <c r="BJ175">
        <f t="shared" si="75"/>
        <v>0</v>
      </c>
      <c r="BL175">
        <f t="shared" si="76"/>
        <v>0</v>
      </c>
      <c r="BN175">
        <f t="shared" si="77"/>
        <v>0</v>
      </c>
      <c r="BP175">
        <f t="shared" si="78"/>
        <v>0</v>
      </c>
      <c r="BR175">
        <f t="shared" si="79"/>
        <v>0</v>
      </c>
      <c r="BT175">
        <f t="shared" si="80"/>
        <v>0</v>
      </c>
      <c r="BV175">
        <f t="shared" si="81"/>
        <v>0</v>
      </c>
      <c r="BX175">
        <f t="shared" si="82"/>
        <v>0</v>
      </c>
      <c r="BZ175">
        <f t="shared" si="83"/>
        <v>0</v>
      </c>
      <c r="CB175">
        <f t="shared" si="84"/>
        <v>0</v>
      </c>
      <c r="CD175">
        <f t="shared" si="85"/>
        <v>0</v>
      </c>
      <c r="CF175">
        <f t="shared" si="86"/>
        <v>0</v>
      </c>
      <c r="CH175">
        <f t="shared" si="87"/>
        <v>0</v>
      </c>
      <c r="CJ175">
        <f t="shared" si="88"/>
        <v>0</v>
      </c>
      <c r="CL175">
        <f t="shared" si="89"/>
        <v>0</v>
      </c>
      <c r="CN175">
        <f t="shared" si="90"/>
        <v>0</v>
      </c>
      <c r="CP175">
        <f t="shared" si="91"/>
        <v>0</v>
      </c>
      <c r="CR175">
        <f t="shared" si="92"/>
        <v>0</v>
      </c>
      <c r="CT175">
        <f t="shared" si="93"/>
        <v>0</v>
      </c>
      <c r="CV175">
        <f t="shared" si="94"/>
        <v>0</v>
      </c>
      <c r="CX175">
        <f t="shared" si="95"/>
        <v>0</v>
      </c>
    </row>
    <row r="176" spans="2:102" customFormat="1" ht="24.9" customHeight="1">
      <c r="B176" s="202" t="s">
        <v>350</v>
      </c>
      <c r="C176" s="109"/>
      <c r="D176" s="109"/>
      <c r="E176" s="109"/>
      <c r="F176" s="203"/>
      <c r="G176" s="109"/>
      <c r="H176" s="656" t="s">
        <v>351</v>
      </c>
      <c r="I176" s="656"/>
    </row>
    <row r="177" spans="2:9">
      <c r="B177" s="1"/>
      <c r="C177" s="1"/>
      <c r="D177" s="1"/>
      <c r="E177" s="657" t="s">
        <v>352</v>
      </c>
      <c r="F177" s="657"/>
      <c r="G177" s="1"/>
      <c r="H177" s="204" t="s">
        <v>353</v>
      </c>
      <c r="I177" s="204"/>
    </row>
  </sheetData>
  <mergeCells count="160">
    <mergeCell ref="H173:I173"/>
    <mergeCell ref="H174:I174"/>
    <mergeCell ref="H175:I175"/>
    <mergeCell ref="H165:I165"/>
    <mergeCell ref="H166:I166"/>
    <mergeCell ref="H167:I167"/>
    <mergeCell ref="H168:I168"/>
    <mergeCell ref="H169:I169"/>
    <mergeCell ref="H170:I170"/>
    <mergeCell ref="H171:I171"/>
    <mergeCell ref="H159:I159"/>
    <mergeCell ref="H160:I160"/>
    <mergeCell ref="H161:I161"/>
    <mergeCell ref="H162:I162"/>
    <mergeCell ref="H163:I163"/>
    <mergeCell ref="H164:I164"/>
    <mergeCell ref="H172:I172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C140:I140"/>
    <mergeCell ref="C141:I141"/>
    <mergeCell ref="C142:I142"/>
    <mergeCell ref="B144:I144"/>
    <mergeCell ref="H145:I145"/>
    <mergeCell ref="H146:I146"/>
    <mergeCell ref="H147:I147"/>
    <mergeCell ref="H148:I148"/>
    <mergeCell ref="H149:I149"/>
    <mergeCell ref="H126:I126"/>
    <mergeCell ref="H127:I127"/>
    <mergeCell ref="H128:I128"/>
    <mergeCell ref="H129:I129"/>
    <mergeCell ref="H130:I130"/>
    <mergeCell ref="H131:I131"/>
    <mergeCell ref="G135:I135"/>
    <mergeCell ref="B139:I139"/>
    <mergeCell ref="G138:I138"/>
    <mergeCell ref="H132:I132"/>
    <mergeCell ref="E133:F133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C98:I98"/>
    <mergeCell ref="B100:I100"/>
    <mergeCell ref="H101:I101"/>
    <mergeCell ref="H102:I102"/>
    <mergeCell ref="H103:I103"/>
    <mergeCell ref="H104:I104"/>
    <mergeCell ref="H105:I105"/>
    <mergeCell ref="H106:I106"/>
    <mergeCell ref="H107:I107"/>
    <mergeCell ref="H86:I86"/>
    <mergeCell ref="H87:I87"/>
    <mergeCell ref="G91:I91"/>
    <mergeCell ref="B95:I95"/>
    <mergeCell ref="C96:I96"/>
    <mergeCell ref="G94:I94"/>
    <mergeCell ref="H88:I88"/>
    <mergeCell ref="E89:F89"/>
    <mergeCell ref="C97:I97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C53:I53"/>
    <mergeCell ref="H43:I43"/>
    <mergeCell ref="H44:I44"/>
    <mergeCell ref="G50:I50"/>
    <mergeCell ref="E45:F45"/>
    <mergeCell ref="C54:I54"/>
    <mergeCell ref="B56:I56"/>
    <mergeCell ref="H57:I57"/>
    <mergeCell ref="H58:I58"/>
    <mergeCell ref="H37:I37"/>
    <mergeCell ref="H38:I38"/>
    <mergeCell ref="H39:I39"/>
    <mergeCell ref="H40:I40"/>
    <mergeCell ref="H41:I41"/>
    <mergeCell ref="H42:I42"/>
    <mergeCell ref="G47:I47"/>
    <mergeCell ref="B51:I51"/>
    <mergeCell ref="C52:I52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176:I176"/>
    <mergeCell ref="E177:F177"/>
    <mergeCell ref="G3:I3"/>
    <mergeCell ref="B12:I12"/>
    <mergeCell ref="C8:I8"/>
    <mergeCell ref="C9:I9"/>
    <mergeCell ref="C10:I10"/>
    <mergeCell ref="B7:I7"/>
    <mergeCell ref="G6:I6"/>
    <mergeCell ref="H13:I13"/>
    <mergeCell ref="H14:I14"/>
    <mergeCell ref="H15:I15"/>
    <mergeCell ref="H16:I16"/>
    <mergeCell ref="H17:I17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23:I23"/>
  </mergeCells>
  <dataValidations count="1">
    <dataValidation allowBlank="1" showInputMessage="1" showErrorMessage="1" promptTitle="Nie wypełniać!!!" prompt="Pole wypełnia się automatycznie!!!" sqref="I134 I90 I46 I2" xr:uid="{00000000-0002-0000-0B00-000000000000}"/>
  </dataValidations>
  <pageMargins left="0.7" right="0.7" top="0.75" bottom="0.75" header="0.3" footer="0.3"/>
  <pageSetup paperSize="9" scale="67" orientation="portrait" r:id="rId1"/>
  <rowBreaks count="3" manualBreakCount="3">
    <brk id="45" max="9" man="1"/>
    <brk id="89" max="9" man="1"/>
    <brk id="13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A1:T70"/>
  <sheetViews>
    <sheetView view="pageBreakPreview" zoomScale="70" zoomScaleNormal="100" zoomScaleSheetLayoutView="70" workbookViewId="0">
      <selection activeCell="B49" sqref="B49:C49"/>
    </sheetView>
  </sheetViews>
  <sheetFormatPr defaultRowHeight="13.8"/>
  <cols>
    <col min="1" max="3" width="9" style="1" customWidth="1"/>
    <col min="4" max="4" width="4.09765625" style="1" customWidth="1"/>
    <col min="5" max="5" width="4.5" style="1" customWidth="1"/>
    <col min="6" max="6" width="8.3984375" style="1" customWidth="1"/>
    <col min="7" max="7" width="4.5" style="1" customWidth="1"/>
    <col min="8" max="8" width="5.3984375" style="1" customWidth="1"/>
    <col min="9" max="9" width="5.59765625" style="1" customWidth="1"/>
    <col min="10" max="10" width="8" style="1" customWidth="1"/>
    <col min="11" max="13" width="12.59765625" customWidth="1"/>
    <col min="14" max="14" width="12" customWidth="1"/>
    <col min="15" max="15" width="10.3984375" customWidth="1"/>
    <col min="16" max="16" width="12" customWidth="1"/>
    <col min="17" max="17" width="9" customWidth="1"/>
    <col min="18" max="19" width="9" hidden="1" customWidth="1"/>
    <col min="20" max="20" width="21" hidden="1" customWidth="1"/>
  </cols>
  <sheetData>
    <row r="1" spans="1:19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9">
      <c r="K2" s="1"/>
      <c r="L2" s="1"/>
      <c r="M2" s="1"/>
      <c r="N2" s="1"/>
      <c r="O2" s="1"/>
      <c r="P2" s="1"/>
    </row>
    <row r="3" spans="1:19">
      <c r="A3" s="687" t="s">
        <v>266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</row>
    <row r="4" spans="1:19" ht="21">
      <c r="A4" s="688" t="s">
        <v>331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</row>
    <row r="5" spans="1:19" ht="12.75" customHeight="1">
      <c r="A5" s="113"/>
      <c r="B5" s="113"/>
      <c r="C5" s="113"/>
      <c r="D5" s="114" t="s">
        <v>3</v>
      </c>
      <c r="E5" s="114"/>
      <c r="F5" s="114" t="s">
        <v>48</v>
      </c>
      <c r="G5" s="114"/>
      <c r="I5" s="114"/>
      <c r="J5" s="114"/>
      <c r="K5" s="113"/>
      <c r="L5" s="113"/>
      <c r="M5" s="113"/>
      <c r="N5" s="113"/>
      <c r="O5" s="113"/>
      <c r="P5" s="113"/>
    </row>
    <row r="6" spans="1:19">
      <c r="A6" s="111"/>
      <c r="B6" s="111" t="s">
        <v>292</v>
      </c>
      <c r="D6" s="712" t="e">
        <f>'1 Preliminarz KWM'!J2</f>
        <v>#NUM!</v>
      </c>
      <c r="E6" s="713"/>
      <c r="F6" s="151" t="str">
        <f>'1 Preliminarz KWM'!K2</f>
        <v>[wpisz]</v>
      </c>
      <c r="G6" s="125"/>
      <c r="I6" s="116"/>
      <c r="J6" s="116"/>
      <c r="K6" s="111"/>
      <c r="L6" s="111"/>
      <c r="M6" s="111"/>
      <c r="N6" s="111"/>
      <c r="O6" s="111"/>
      <c r="P6" s="111"/>
      <c r="R6" t="s">
        <v>298</v>
      </c>
    </row>
    <row r="7" spans="1:19">
      <c r="K7" s="1"/>
      <c r="L7" s="1"/>
      <c r="M7" s="1"/>
      <c r="N7" s="1"/>
      <c r="O7" s="1"/>
      <c r="P7" s="1"/>
      <c r="R7" s="5" t="e">
        <f>DATE(F10,E10,D10)</f>
        <v>#NUM!</v>
      </c>
    </row>
    <row r="8" spans="1:19">
      <c r="A8" s="718" t="s">
        <v>356</v>
      </c>
      <c r="B8" s="718"/>
      <c r="C8" s="111"/>
      <c r="D8" s="700" t="str">
        <f>'1 Preliminarz KWM'!C8</f>
        <v>[Tu wpisz nazwę dyscypliny]</v>
      </c>
      <c r="E8" s="701"/>
      <c r="F8" s="701"/>
      <c r="G8" s="701"/>
      <c r="H8" s="701"/>
      <c r="I8" s="701"/>
      <c r="J8" s="701"/>
      <c r="K8" s="702"/>
      <c r="L8" s="187"/>
      <c r="M8" s="187"/>
      <c r="N8" s="111"/>
      <c r="O8" s="111"/>
      <c r="P8" s="111"/>
      <c r="R8" t="s">
        <v>299</v>
      </c>
    </row>
    <row r="9" spans="1:19">
      <c r="D9" s="118" t="s">
        <v>293</v>
      </c>
      <c r="E9" s="119" t="s">
        <v>294</v>
      </c>
      <c r="F9" s="120" t="s">
        <v>295</v>
      </c>
      <c r="H9" s="121" t="s">
        <v>293</v>
      </c>
      <c r="I9" s="117" t="s">
        <v>294</v>
      </c>
      <c r="J9" s="122" t="s">
        <v>295</v>
      </c>
      <c r="K9" s="1"/>
      <c r="L9" s="1"/>
      <c r="M9" s="1"/>
      <c r="N9" s="1"/>
      <c r="O9" s="1"/>
      <c r="P9" s="1"/>
      <c r="R9" s="5" t="e">
        <f>DATE(J10,I10,H10)</f>
        <v>#NUM!</v>
      </c>
    </row>
    <row r="10" spans="1:19" ht="15.6">
      <c r="A10" s="718" t="s">
        <v>267</v>
      </c>
      <c r="B10" s="718"/>
      <c r="C10" s="115" t="s">
        <v>296</v>
      </c>
      <c r="D10" s="123"/>
      <c r="E10" s="123"/>
      <c r="F10" s="123"/>
      <c r="G10" s="124" t="s">
        <v>297</v>
      </c>
      <c r="H10" s="123"/>
      <c r="I10" s="123"/>
      <c r="J10" s="123"/>
      <c r="K10" s="701" t="str">
        <f>'2 Spis zawodników - planowanych'!K9</f>
        <v>[Tu wpisz miejscowość]</v>
      </c>
      <c r="L10" s="701"/>
      <c r="M10" s="701"/>
      <c r="N10" s="702"/>
      <c r="O10" s="187"/>
      <c r="P10" s="187"/>
      <c r="R10" t="s">
        <v>300</v>
      </c>
    </row>
    <row r="11" spans="1:19" ht="14.4" thickBo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R11" t="e">
        <f>R9-R7</f>
        <v>#NUM!</v>
      </c>
    </row>
    <row r="12" spans="1:19" ht="16.2" thickTop="1">
      <c r="A12" s="721" t="s">
        <v>268</v>
      </c>
      <c r="B12" s="723" t="s">
        <v>269</v>
      </c>
      <c r="C12" s="724"/>
      <c r="D12" s="724"/>
      <c r="E12" s="724"/>
      <c r="F12" s="724"/>
      <c r="G12" s="724"/>
      <c r="H12" s="724"/>
      <c r="I12" s="724"/>
      <c r="J12" s="724"/>
      <c r="K12" s="689" t="s">
        <v>270</v>
      </c>
      <c r="L12" s="690"/>
      <c r="M12" s="690"/>
      <c r="N12" s="690"/>
      <c r="O12" s="690"/>
      <c r="P12" s="690"/>
      <c r="R12" t="s">
        <v>301</v>
      </c>
    </row>
    <row r="13" spans="1:19" ht="15.6">
      <c r="A13" s="722"/>
      <c r="B13" s="725"/>
      <c r="C13" s="726"/>
      <c r="D13" s="726"/>
      <c r="E13" s="726"/>
      <c r="F13" s="726"/>
      <c r="G13" s="726"/>
      <c r="H13" s="726"/>
      <c r="I13" s="726"/>
      <c r="J13" s="726"/>
      <c r="K13" s="691" t="s">
        <v>271</v>
      </c>
      <c r="L13" s="692"/>
      <c r="M13" s="693"/>
      <c r="N13" s="691" t="s">
        <v>272</v>
      </c>
      <c r="O13" s="692"/>
      <c r="P13" s="693"/>
      <c r="R13" t="e">
        <f>R11+1</f>
        <v>#NUM!</v>
      </c>
    </row>
    <row r="14" spans="1:19" ht="17.399999999999999">
      <c r="A14" s="291" t="s">
        <v>273</v>
      </c>
      <c r="B14" s="727" t="s">
        <v>274</v>
      </c>
      <c r="C14" s="728"/>
      <c r="D14" s="728"/>
      <c r="E14" s="728"/>
      <c r="F14" s="728"/>
      <c r="G14" s="728"/>
      <c r="H14" s="728"/>
      <c r="I14" s="728"/>
      <c r="J14" s="728"/>
      <c r="K14" s="738"/>
      <c r="L14" s="739"/>
      <c r="M14" s="739"/>
      <c r="N14" s="739"/>
      <c r="O14" s="739"/>
      <c r="P14" s="739"/>
    </row>
    <row r="15" spans="1:19" ht="15">
      <c r="A15" s="290" t="s">
        <v>275</v>
      </c>
      <c r="B15" s="714" t="s">
        <v>276</v>
      </c>
      <c r="C15" s="715"/>
      <c r="D15" s="715"/>
      <c r="E15" s="715"/>
      <c r="F15" s="715"/>
      <c r="G15" s="715"/>
      <c r="H15" s="715"/>
      <c r="I15" s="715"/>
      <c r="J15" s="715"/>
      <c r="K15" s="694" t="e">
        <f>'1 Preliminarz KWM'!K12</f>
        <v>#NUM!</v>
      </c>
      <c r="L15" s="695"/>
      <c r="M15" s="696"/>
      <c r="N15" s="694" t="e">
        <f>R13</f>
        <v>#NUM!</v>
      </c>
      <c r="O15" s="695"/>
      <c r="P15" s="696"/>
      <c r="S15" s="132" t="e">
        <f>K15*1.1</f>
        <v>#NUM!</v>
      </c>
    </row>
    <row r="16" spans="1:19" ht="15.6">
      <c r="A16" s="703" t="s">
        <v>277</v>
      </c>
      <c r="B16" s="714" t="s">
        <v>278</v>
      </c>
      <c r="C16" s="715"/>
      <c r="D16" s="715"/>
      <c r="E16" s="715"/>
      <c r="F16" s="715"/>
      <c r="G16" s="715"/>
      <c r="H16" s="715"/>
      <c r="I16" s="715"/>
      <c r="J16" s="715"/>
      <c r="K16" s="709">
        <f>IF('1 Preliminarz KWM'!E16="",'1 Preliminarz KWM'!E14,'1 Preliminarz KWM'!E16)</f>
        <v>0</v>
      </c>
      <c r="L16" s="710"/>
      <c r="M16" s="711"/>
      <c r="N16" s="697">
        <f>120-(COUNTBLANK('6 Obecność na treningu'!B3:B32)+COUNTBLANK('6 Obecność na treningu'!B37:B66)+COUNTBLANK('6 Obecność na treningu'!B70:B99)+COUNTBLANK('6 Obecność na treningu'!B103:B132))</f>
        <v>0</v>
      </c>
      <c r="O16" s="698"/>
      <c r="P16" s="699"/>
      <c r="S16" s="132"/>
    </row>
    <row r="17" spans="1:20" ht="15.6">
      <c r="A17" s="704"/>
      <c r="B17" s="714" t="s">
        <v>279</v>
      </c>
      <c r="C17" s="715"/>
      <c r="D17" s="715"/>
      <c r="E17" s="715"/>
      <c r="F17" s="715"/>
      <c r="G17" s="715"/>
      <c r="H17" s="715"/>
      <c r="I17" s="715"/>
      <c r="J17" s="715"/>
      <c r="K17" s="709">
        <f>'3 Program cz. 1'!F12</f>
        <v>0</v>
      </c>
      <c r="L17" s="710"/>
      <c r="M17" s="711"/>
      <c r="N17" s="706">
        <f>'5 Uwagi organizacyjne'!R12</f>
        <v>0</v>
      </c>
      <c r="O17" s="707"/>
      <c r="P17" s="708"/>
      <c r="S17" s="132"/>
    </row>
    <row r="18" spans="1:20" ht="16.2" thickBot="1">
      <c r="A18" s="705"/>
      <c r="B18" s="716" t="s">
        <v>280</v>
      </c>
      <c r="C18" s="717"/>
      <c r="D18" s="717"/>
      <c r="E18" s="717"/>
      <c r="F18" s="717"/>
      <c r="G18" s="717"/>
      <c r="H18" s="717"/>
      <c r="I18" s="717"/>
      <c r="J18" s="717"/>
      <c r="K18" s="709" t="e">
        <f>'3 Program cz. 1'!G13</f>
        <v>#NUM!</v>
      </c>
      <c r="L18" s="710"/>
      <c r="M18" s="711"/>
      <c r="N18" s="697" t="e">
        <f>N15*N16</f>
        <v>#NUM!</v>
      </c>
      <c r="O18" s="698"/>
      <c r="P18" s="699"/>
      <c r="S18" s="132" t="e">
        <f>K18*1.1</f>
        <v>#NUM!</v>
      </c>
    </row>
    <row r="19" spans="1:20" ht="16.2" thickTop="1">
      <c r="A19" s="719" t="s">
        <v>281</v>
      </c>
      <c r="B19" s="729" t="s">
        <v>282</v>
      </c>
      <c r="C19" s="730"/>
      <c r="D19" s="730"/>
      <c r="E19" s="730"/>
      <c r="F19" s="730"/>
      <c r="G19" s="730"/>
      <c r="H19" s="730"/>
      <c r="I19" s="730"/>
      <c r="J19" s="730"/>
      <c r="K19" s="733" t="s">
        <v>455</v>
      </c>
      <c r="L19" s="734"/>
      <c r="M19" s="734"/>
      <c r="N19" s="736"/>
      <c r="O19" s="736"/>
      <c r="P19" s="737"/>
    </row>
    <row r="20" spans="1:20" ht="15.6">
      <c r="A20" s="720"/>
      <c r="B20" s="731"/>
      <c r="C20" s="732"/>
      <c r="D20" s="732"/>
      <c r="E20" s="732"/>
      <c r="F20" s="732"/>
      <c r="G20" s="732"/>
      <c r="H20" s="732"/>
      <c r="I20" s="732"/>
      <c r="J20" s="732"/>
      <c r="K20" s="733" t="s">
        <v>283</v>
      </c>
      <c r="L20" s="734"/>
      <c r="M20" s="735"/>
      <c r="N20" s="733" t="s">
        <v>284</v>
      </c>
      <c r="O20" s="734"/>
      <c r="P20" s="735"/>
    </row>
    <row r="21" spans="1:20" ht="15.6">
      <c r="A21" s="720"/>
      <c r="B21" s="731"/>
      <c r="C21" s="732"/>
      <c r="D21" s="732"/>
      <c r="E21" s="732"/>
      <c r="F21" s="732"/>
      <c r="G21" s="732"/>
      <c r="H21" s="732"/>
      <c r="I21" s="732"/>
      <c r="J21" s="732"/>
      <c r="K21" s="306" t="s">
        <v>334</v>
      </c>
      <c r="L21" s="306" t="s">
        <v>335</v>
      </c>
      <c r="M21" s="306" t="s">
        <v>336</v>
      </c>
      <c r="N21" s="307" t="s">
        <v>334</v>
      </c>
      <c r="O21" s="308" t="s">
        <v>335</v>
      </c>
      <c r="P21" s="312" t="s">
        <v>336</v>
      </c>
      <c r="S21">
        <v>1.1000000000000001</v>
      </c>
    </row>
    <row r="22" spans="1:20" ht="15">
      <c r="A22" s="293" t="s">
        <v>275</v>
      </c>
      <c r="B22" s="746" t="s">
        <v>17</v>
      </c>
      <c r="C22" s="746"/>
      <c r="D22" s="746"/>
      <c r="E22" s="746"/>
      <c r="F22" s="746"/>
      <c r="G22" s="746"/>
      <c r="H22" s="746"/>
      <c r="I22" s="746"/>
      <c r="J22" s="747"/>
      <c r="K22" s="295">
        <f t="shared" ref="K22" si="0">L22+M22</f>
        <v>0</v>
      </c>
      <c r="L22" s="149">
        <f>'1 Preliminarz KWM'!J14+'1 Preliminarz KWM'!J15</f>
        <v>0</v>
      </c>
      <c r="M22" s="149">
        <f>'1 Preliminarz KWM'!K14+'1 Preliminarz KWM'!K15</f>
        <v>0</v>
      </c>
      <c r="N22" s="285">
        <f t="shared" ref="N22" si="1">O22+P22</f>
        <v>0</v>
      </c>
      <c r="O22" s="150"/>
      <c r="P22" s="150"/>
      <c r="S22" s="132">
        <f>SUM(K22:K23)*1.1</f>
        <v>0</v>
      </c>
      <c r="T22" t="s">
        <v>306</v>
      </c>
    </row>
    <row r="23" spans="1:20" ht="15.6">
      <c r="A23" s="294" t="s">
        <v>277</v>
      </c>
      <c r="B23" s="305" t="s">
        <v>20</v>
      </c>
      <c r="C23" s="298"/>
      <c r="D23" s="298"/>
      <c r="E23" s="298"/>
      <c r="F23" s="298"/>
      <c r="G23" s="298"/>
      <c r="H23" s="298"/>
      <c r="I23" s="298"/>
      <c r="J23" s="300"/>
      <c r="K23" s="295">
        <f>L23+M23</f>
        <v>0</v>
      </c>
      <c r="L23" s="149">
        <f>'1 Preliminarz KWM'!J16+'1 Preliminarz KWM'!J17</f>
        <v>0</v>
      </c>
      <c r="M23" s="149">
        <f>'1 Preliminarz KWM'!K16+'1 Preliminarz KWM'!K17</f>
        <v>0</v>
      </c>
      <c r="N23" s="285">
        <f>O23+P23</f>
        <v>0</v>
      </c>
      <c r="O23" s="150"/>
      <c r="P23" s="150"/>
      <c r="S23" s="132">
        <f>SUM(K23:K24)*1.1</f>
        <v>0</v>
      </c>
      <c r="T23" t="s">
        <v>307</v>
      </c>
    </row>
    <row r="24" spans="1:20" ht="15">
      <c r="A24" s="303" t="s">
        <v>285</v>
      </c>
      <c r="B24" s="299" t="s">
        <v>464</v>
      </c>
      <c r="C24" s="299"/>
      <c r="D24" s="299"/>
      <c r="E24" s="299"/>
      <c r="F24" s="299"/>
      <c r="G24" s="299"/>
      <c r="H24" s="299"/>
      <c r="I24" s="299"/>
      <c r="J24" s="301"/>
      <c r="K24" s="296">
        <f>L24+M24</f>
        <v>0</v>
      </c>
      <c r="L24" s="149">
        <f>'1 Preliminarz KWM'!J20</f>
        <v>0</v>
      </c>
      <c r="M24" s="149">
        <f>'1 Preliminarz KWM'!K20</f>
        <v>0</v>
      </c>
      <c r="N24" s="286">
        <f>O24+P24</f>
        <v>0</v>
      </c>
      <c r="O24" s="150"/>
      <c r="P24" s="150"/>
      <c r="S24" s="132">
        <f>SUM(N23:N24)</f>
        <v>0</v>
      </c>
      <c r="T24" t="s">
        <v>307</v>
      </c>
    </row>
    <row r="25" spans="1:20" ht="15">
      <c r="A25" s="303" t="s">
        <v>286</v>
      </c>
      <c r="B25" s="299" t="s">
        <v>391</v>
      </c>
      <c r="C25" s="299"/>
      <c r="D25" s="299"/>
      <c r="E25" s="299"/>
      <c r="F25" s="299"/>
      <c r="G25" s="299"/>
      <c r="H25" s="299"/>
      <c r="I25" s="299"/>
      <c r="J25" s="301"/>
      <c r="K25" s="296">
        <f>L25+M25</f>
        <v>0</v>
      </c>
      <c r="L25" s="150">
        <f>'1 Preliminarz KWM'!J21</f>
        <v>0</v>
      </c>
      <c r="M25" s="150">
        <f>'1 Preliminarz KWM'!K21</f>
        <v>0</v>
      </c>
      <c r="N25" s="286">
        <f>O25+P25</f>
        <v>0</v>
      </c>
      <c r="O25" s="150"/>
      <c r="P25" s="150"/>
      <c r="S25" s="132">
        <f t="shared" ref="S25:S37" si="2">K25*1.1</f>
        <v>0</v>
      </c>
      <c r="T25" t="s">
        <v>307</v>
      </c>
    </row>
    <row r="26" spans="1:20" ht="15">
      <c r="A26" s="304" t="s">
        <v>289</v>
      </c>
      <c r="B26" s="284" t="s">
        <v>392</v>
      </c>
      <c r="C26" s="284"/>
      <c r="D26" s="284"/>
      <c r="E26" s="284"/>
      <c r="F26" s="284"/>
      <c r="G26" s="284"/>
      <c r="H26" s="284"/>
      <c r="I26" s="284"/>
      <c r="J26" s="302"/>
      <c r="K26" s="297">
        <f>L26+M26</f>
        <v>0</v>
      </c>
      <c r="L26" s="183">
        <f>'1 Preliminarz KWM'!J22</f>
        <v>0</v>
      </c>
      <c r="M26" s="183">
        <f>'1 Preliminarz KWM'!K22</f>
        <v>0</v>
      </c>
      <c r="N26" s="287">
        <f>O26+P26</f>
        <v>0</v>
      </c>
      <c r="O26" s="181"/>
      <c r="P26" s="181"/>
      <c r="S26" s="132">
        <f t="shared" si="2"/>
        <v>0</v>
      </c>
      <c r="T26" t="s">
        <v>307</v>
      </c>
    </row>
    <row r="27" spans="1:20" ht="15">
      <c r="A27" s="309" t="s">
        <v>451</v>
      </c>
      <c r="B27" s="757" t="s">
        <v>452</v>
      </c>
      <c r="C27" s="758"/>
      <c r="D27" s="758"/>
      <c r="E27" s="758"/>
      <c r="F27" s="758"/>
      <c r="G27" s="758"/>
      <c r="H27" s="758"/>
      <c r="I27" s="758"/>
      <c r="J27" s="758"/>
      <c r="K27" s="755"/>
      <c r="L27" s="756"/>
      <c r="M27" s="756"/>
      <c r="N27" s="756"/>
      <c r="O27" s="182"/>
      <c r="P27" s="174"/>
    </row>
    <row r="28" spans="1:20" ht="15">
      <c r="A28" s="310" t="s">
        <v>287</v>
      </c>
      <c r="B28" s="754" t="s">
        <v>359</v>
      </c>
      <c r="C28" s="754"/>
      <c r="D28" s="754"/>
      <c r="E28" s="754"/>
      <c r="F28" s="754"/>
      <c r="G28" s="754"/>
      <c r="H28" s="754"/>
      <c r="I28" s="754"/>
      <c r="J28" s="754"/>
      <c r="K28" s="286">
        <f>L28+M28</f>
        <v>0</v>
      </c>
      <c r="L28" s="179">
        <f>'1 Preliminarz KWM'!J18</f>
        <v>0</v>
      </c>
      <c r="M28" s="179">
        <f>'1 Preliminarz KWM'!K18</f>
        <v>0</v>
      </c>
      <c r="N28" s="286">
        <f>O28+P28</f>
        <v>0</v>
      </c>
      <c r="O28" s="180"/>
      <c r="P28" s="180"/>
      <c r="S28" s="132">
        <f t="shared" si="2"/>
        <v>0</v>
      </c>
      <c r="T28" t="s">
        <v>307</v>
      </c>
    </row>
    <row r="29" spans="1:20" ht="15">
      <c r="A29" s="304" t="s">
        <v>288</v>
      </c>
      <c r="B29" s="759" t="s">
        <v>453</v>
      </c>
      <c r="C29" s="760"/>
      <c r="D29" s="760"/>
      <c r="E29" s="760"/>
      <c r="F29" s="760"/>
      <c r="G29" s="760"/>
      <c r="H29" s="760"/>
      <c r="I29" s="760"/>
      <c r="J29" s="760"/>
      <c r="K29" s="286">
        <f>L29+M29</f>
        <v>0</v>
      </c>
      <c r="L29" s="179">
        <f>'1 Preliminarz KWM'!J19</f>
        <v>0</v>
      </c>
      <c r="M29" s="179">
        <f>'1 Preliminarz KWM'!K19</f>
        <v>0</v>
      </c>
      <c r="N29" s="286">
        <f>O29+P29</f>
        <v>0</v>
      </c>
      <c r="O29" s="150"/>
      <c r="P29" s="150"/>
      <c r="S29" s="132">
        <f t="shared" si="2"/>
        <v>0</v>
      </c>
      <c r="T29" t="s">
        <v>307</v>
      </c>
    </row>
    <row r="30" spans="1:20" ht="15">
      <c r="A30" s="290" t="s">
        <v>454</v>
      </c>
      <c r="B30" s="714" t="s">
        <v>393</v>
      </c>
      <c r="C30" s="715"/>
      <c r="D30" s="715"/>
      <c r="E30" s="715"/>
      <c r="F30" s="715"/>
      <c r="G30" s="715"/>
      <c r="H30" s="715"/>
      <c r="I30" s="715"/>
      <c r="J30" s="751"/>
      <c r="K30" s="288">
        <f>L30+M30</f>
        <v>0</v>
      </c>
      <c r="L30" s="181">
        <f>'1 Preliminarz KWM'!J23</f>
        <v>0</v>
      </c>
      <c r="M30" s="181">
        <f>'1 Preliminarz KWM'!K23</f>
        <v>0</v>
      </c>
      <c r="N30" s="288">
        <f>O30+P30</f>
        <v>0</v>
      </c>
      <c r="O30" s="181"/>
      <c r="P30" s="181"/>
      <c r="S30" s="132">
        <f t="shared" si="2"/>
        <v>0</v>
      </c>
      <c r="T30" t="s">
        <v>307</v>
      </c>
    </row>
    <row r="31" spans="1:20" ht="15">
      <c r="A31" s="175"/>
      <c r="B31" s="714" t="s">
        <v>465</v>
      </c>
      <c r="C31" s="715"/>
      <c r="D31" s="715"/>
      <c r="E31" s="715"/>
      <c r="F31" s="715"/>
      <c r="G31" s="715"/>
      <c r="H31" s="715"/>
      <c r="I31" s="715"/>
      <c r="J31" s="715"/>
      <c r="K31" s="755"/>
      <c r="L31" s="756"/>
      <c r="M31" s="756"/>
      <c r="N31" s="756"/>
      <c r="O31" s="182"/>
      <c r="P31" s="174"/>
    </row>
    <row r="32" spans="1:20" ht="15">
      <c r="A32" s="290" t="s">
        <v>456</v>
      </c>
      <c r="B32" s="714" t="s">
        <v>461</v>
      </c>
      <c r="C32" s="715"/>
      <c r="D32" s="715"/>
      <c r="E32" s="715"/>
      <c r="F32" s="715"/>
      <c r="G32" s="715"/>
      <c r="H32" s="715"/>
      <c r="I32" s="715"/>
      <c r="J32" s="715"/>
      <c r="K32" s="286">
        <f t="shared" ref="K32:K36" si="3">L32+M32</f>
        <v>0</v>
      </c>
      <c r="L32" s="182"/>
      <c r="M32" s="180">
        <f>'1 Preliminarz KWM'!K25</f>
        <v>0</v>
      </c>
      <c r="N32" s="286">
        <f t="shared" ref="N32:N36" si="4">O32+P32</f>
        <v>0</v>
      </c>
      <c r="O32" s="182"/>
      <c r="P32" s="180"/>
      <c r="S32" s="132">
        <f t="shared" si="2"/>
        <v>0</v>
      </c>
      <c r="T32" t="s">
        <v>307</v>
      </c>
    </row>
    <row r="33" spans="1:20" ht="15">
      <c r="A33" s="290" t="s">
        <v>457</v>
      </c>
      <c r="B33" s="714" t="s">
        <v>398</v>
      </c>
      <c r="C33" s="715"/>
      <c r="D33" s="715"/>
      <c r="E33" s="715"/>
      <c r="F33" s="715"/>
      <c r="G33" s="715"/>
      <c r="H33" s="715"/>
      <c r="I33" s="715"/>
      <c r="J33" s="715"/>
      <c r="K33" s="289">
        <f t="shared" si="3"/>
        <v>0</v>
      </c>
      <c r="L33" s="182"/>
      <c r="M33" s="184">
        <f>'1 Preliminarz KWM'!K26</f>
        <v>0</v>
      </c>
      <c r="N33" s="289">
        <f t="shared" si="4"/>
        <v>0</v>
      </c>
      <c r="O33" s="182"/>
      <c r="P33" s="150"/>
      <c r="S33" s="132">
        <f t="shared" si="2"/>
        <v>0</v>
      </c>
      <c r="T33" t="s">
        <v>307</v>
      </c>
    </row>
    <row r="34" spans="1:20" ht="15">
      <c r="A34" s="290" t="s">
        <v>458</v>
      </c>
      <c r="B34" s="714" t="s">
        <v>462</v>
      </c>
      <c r="C34" s="715"/>
      <c r="D34" s="715"/>
      <c r="E34" s="715"/>
      <c r="F34" s="715"/>
      <c r="G34" s="715"/>
      <c r="H34" s="715"/>
      <c r="I34" s="715"/>
      <c r="J34" s="715"/>
      <c r="K34" s="286">
        <f t="shared" si="3"/>
        <v>0</v>
      </c>
      <c r="L34" s="182"/>
      <c r="M34" s="150">
        <f>'1 Preliminarz KWM'!K27</f>
        <v>0</v>
      </c>
      <c r="N34" s="286">
        <f t="shared" si="4"/>
        <v>0</v>
      </c>
      <c r="O34" s="182"/>
      <c r="P34" s="150"/>
      <c r="S34" s="132">
        <f t="shared" si="2"/>
        <v>0</v>
      </c>
      <c r="T34" t="s">
        <v>307</v>
      </c>
    </row>
    <row r="35" spans="1:20" ht="15">
      <c r="A35" s="290" t="s">
        <v>459</v>
      </c>
      <c r="B35" s="752" t="str">
        <f>IF(ISBLANK('1 Preliminarz KWM'!C28),"",'1 Preliminarz KWM'!C28)</f>
        <v/>
      </c>
      <c r="C35" s="753"/>
      <c r="D35" s="753"/>
      <c r="E35" s="753"/>
      <c r="F35" s="753"/>
      <c r="G35" s="753"/>
      <c r="H35" s="753"/>
      <c r="I35" s="753"/>
      <c r="J35" s="753"/>
      <c r="K35" s="286">
        <f t="shared" si="3"/>
        <v>0</v>
      </c>
      <c r="L35" s="182"/>
      <c r="M35" s="150">
        <f>'1 Preliminarz KWM'!K28</f>
        <v>0</v>
      </c>
      <c r="N35" s="286">
        <f t="shared" si="4"/>
        <v>0</v>
      </c>
      <c r="O35" s="182"/>
      <c r="P35" s="150"/>
      <c r="S35" s="132">
        <f t="shared" si="2"/>
        <v>0</v>
      </c>
      <c r="T35" t="s">
        <v>307</v>
      </c>
    </row>
    <row r="36" spans="1:20" ht="15.6" thickBot="1">
      <c r="A36" s="328" t="s">
        <v>460</v>
      </c>
      <c r="B36" s="741" t="str">
        <f>IF(ISBLANK('1 Preliminarz KWM'!C29),"",'1 Preliminarz KWM'!C29)</f>
        <v/>
      </c>
      <c r="C36" s="742"/>
      <c r="D36" s="742"/>
      <c r="E36" s="742"/>
      <c r="F36" s="742"/>
      <c r="G36" s="742"/>
      <c r="H36" s="742"/>
      <c r="I36" s="742"/>
      <c r="J36" s="742"/>
      <c r="K36" s="329">
        <f t="shared" si="3"/>
        <v>0</v>
      </c>
      <c r="L36" s="330"/>
      <c r="M36" s="331">
        <f>'1 Preliminarz KWM'!K29</f>
        <v>0</v>
      </c>
      <c r="N36" s="329">
        <f t="shared" si="4"/>
        <v>0</v>
      </c>
      <c r="O36" s="330"/>
      <c r="P36" s="331"/>
      <c r="S36" s="132">
        <f t="shared" si="2"/>
        <v>0</v>
      </c>
      <c r="T36" t="s">
        <v>307</v>
      </c>
    </row>
    <row r="37" spans="1:20" ht="18" thickTop="1">
      <c r="A37" s="324" t="s">
        <v>290</v>
      </c>
      <c r="B37" s="325" t="s">
        <v>466</v>
      </c>
      <c r="C37" s="314"/>
      <c r="D37" s="313"/>
      <c r="E37" s="314"/>
      <c r="F37" s="314"/>
      <c r="G37" s="314"/>
      <c r="H37" s="315"/>
      <c r="I37" s="315"/>
      <c r="J37" s="326"/>
      <c r="K37" s="327">
        <f>L37+M37+L38</f>
        <v>0</v>
      </c>
      <c r="L37" s="327">
        <f>SUM(L22:L26,L30)</f>
        <v>0</v>
      </c>
      <c r="M37" s="327">
        <f>SUM(M22:M26,M28:M30,M32:M36)</f>
        <v>0</v>
      </c>
      <c r="N37" s="327">
        <f>O37+P37+O38</f>
        <v>0</v>
      </c>
      <c r="O37" s="327">
        <f>SUM(O22:O26,O30)</f>
        <v>0</v>
      </c>
      <c r="P37" s="327">
        <f>SUM(P22:P26,P28:P30,P32:P36)</f>
        <v>0</v>
      </c>
      <c r="S37" s="132">
        <f t="shared" si="2"/>
        <v>0</v>
      </c>
      <c r="T37" t="s">
        <v>307</v>
      </c>
    </row>
    <row r="38" spans="1:20" ht="18" thickBot="1">
      <c r="A38" s="317"/>
      <c r="B38" s="318" t="s">
        <v>467</v>
      </c>
      <c r="C38" s="319"/>
      <c r="D38" s="320"/>
      <c r="E38" s="319"/>
      <c r="F38" s="319"/>
      <c r="G38" s="319"/>
      <c r="H38" s="321"/>
      <c r="I38" s="321"/>
      <c r="J38" s="322"/>
      <c r="K38" s="323"/>
      <c r="L38" s="323">
        <f>SUM(L28:L29)</f>
        <v>0</v>
      </c>
      <c r="M38" s="323"/>
      <c r="N38" s="323"/>
      <c r="O38" s="323">
        <f>SUM(O28:O29)</f>
        <v>0</v>
      </c>
      <c r="P38" s="323"/>
      <c r="S38" s="132"/>
    </row>
    <row r="39" spans="1:20" ht="15" thickTop="1" thickBot="1">
      <c r="K39" s="316" t="s">
        <v>302</v>
      </c>
      <c r="L39" s="316"/>
      <c r="M39" s="316"/>
      <c r="N39" s="316" t="s">
        <v>303</v>
      </c>
      <c r="O39" s="176"/>
      <c r="P39" s="176"/>
    </row>
    <row r="40" spans="1:20" ht="16.2" thickTop="1" thickBot="1">
      <c r="A40" s="112"/>
      <c r="B40" s="112"/>
      <c r="C40" s="112"/>
      <c r="D40" s="112"/>
      <c r="E40" s="112"/>
      <c r="G40" s="112"/>
      <c r="H40" s="112"/>
      <c r="I40" s="112"/>
      <c r="J40" s="128" t="s">
        <v>304</v>
      </c>
      <c r="K40" s="129" t="e">
        <f>K37/K18</f>
        <v>#NUM!</v>
      </c>
      <c r="L40" s="129"/>
      <c r="M40" s="129"/>
      <c r="N40" s="131" t="e">
        <f>N37/N18</f>
        <v>#NUM!</v>
      </c>
      <c r="O40" s="177"/>
      <c r="P40" s="177"/>
      <c r="S40" s="127" t="e">
        <f>IF(N40&gt;75,"Za wysoka stawka lub COS!!!","Stawka OK")</f>
        <v>#NUM!</v>
      </c>
    </row>
    <row r="41" spans="1:20" ht="16.2" thickTop="1" thickBot="1">
      <c r="A41" s="112"/>
      <c r="B41" s="112"/>
      <c r="C41" s="112"/>
      <c r="D41" s="112"/>
      <c r="E41" s="112"/>
      <c r="F41" s="112"/>
      <c r="G41" s="112"/>
      <c r="H41" s="112"/>
      <c r="I41" s="112"/>
      <c r="J41" s="126" t="s">
        <v>305</v>
      </c>
      <c r="K41" s="130" t="e">
        <f>SUM(K28:K29)/K18/K40</f>
        <v>#NUM!</v>
      </c>
      <c r="L41" s="130"/>
      <c r="M41" s="130"/>
      <c r="N41" s="130" t="e">
        <f>SUM(N28:N29)/N18/N40</f>
        <v>#NUM!</v>
      </c>
      <c r="O41" s="178"/>
      <c r="P41" s="178"/>
    </row>
    <row r="42" spans="1:20" ht="15.6" thickTop="1">
      <c r="A42" s="112" t="s">
        <v>476</v>
      </c>
      <c r="B42" s="112"/>
      <c r="C42" s="112"/>
      <c r="D42" s="112"/>
      <c r="E42" s="112"/>
      <c r="F42" s="112"/>
      <c r="G42" s="112"/>
      <c r="H42" s="112"/>
      <c r="I42" s="112"/>
      <c r="J42" s="126"/>
      <c r="K42" s="292"/>
      <c r="L42" s="292"/>
      <c r="M42" s="292"/>
      <c r="N42" s="292"/>
      <c r="O42" s="178"/>
      <c r="P42" s="178"/>
    </row>
    <row r="43" spans="1:20" ht="15" customHeight="1">
      <c r="A43" s="740" t="s">
        <v>449</v>
      </c>
      <c r="B43" s="740"/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</row>
    <row r="44" spans="1:20" s="1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20" s="1" customFormat="1">
      <c r="A45" s="748" t="s">
        <v>337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</row>
    <row r="46" spans="1:20" s="1" customFormat="1" ht="12.6" customHeight="1"/>
    <row r="47" spans="1:20" ht="13.8" customHeight="1">
      <c r="K47" s="1"/>
      <c r="L47" s="743" t="s">
        <v>339</v>
      </c>
      <c r="M47" s="744"/>
      <c r="N47" s="745"/>
      <c r="O47" s="1"/>
      <c r="P47" s="1"/>
    </row>
    <row r="48" spans="1:20">
      <c r="A48" s="199" t="s">
        <v>310</v>
      </c>
      <c r="B48" s="749" t="s">
        <v>345</v>
      </c>
      <c r="C48" s="750"/>
      <c r="D48" s="743" t="s">
        <v>311</v>
      </c>
      <c r="E48" s="745"/>
      <c r="F48" s="743" t="s">
        <v>338</v>
      </c>
      <c r="G48" s="744"/>
      <c r="H48" s="744"/>
      <c r="I48" s="744"/>
      <c r="J48" s="744"/>
      <c r="K48" s="745"/>
      <c r="L48" s="743" t="s">
        <v>341</v>
      </c>
      <c r="M48" s="745"/>
      <c r="N48" s="200" t="s">
        <v>340</v>
      </c>
      <c r="O48" s="743" t="s">
        <v>342</v>
      </c>
      <c r="P48" s="745"/>
    </row>
    <row r="49" spans="1:16">
      <c r="A49" s="190" t="s">
        <v>100</v>
      </c>
      <c r="B49" s="669"/>
      <c r="C49" s="670"/>
      <c r="D49" s="192"/>
      <c r="E49" s="193"/>
      <c r="F49" s="669"/>
      <c r="G49" s="676"/>
      <c r="H49" s="676"/>
      <c r="I49" s="676"/>
      <c r="J49" s="676"/>
      <c r="K49" s="670"/>
      <c r="L49" s="667"/>
      <c r="M49" s="668"/>
      <c r="N49" s="197"/>
      <c r="O49" s="669"/>
      <c r="P49" s="670"/>
    </row>
    <row r="50" spans="1:16">
      <c r="A50" s="190" t="s">
        <v>101</v>
      </c>
      <c r="B50" s="669"/>
      <c r="C50" s="670"/>
      <c r="D50" s="669"/>
      <c r="E50" s="670"/>
      <c r="F50" s="669"/>
      <c r="G50" s="676"/>
      <c r="H50" s="676"/>
      <c r="I50" s="676"/>
      <c r="J50" s="676"/>
      <c r="K50" s="670"/>
      <c r="L50" s="667"/>
      <c r="M50" s="668"/>
      <c r="N50" s="197"/>
      <c r="O50" s="669"/>
      <c r="P50" s="670"/>
    </row>
    <row r="51" spans="1:16">
      <c r="A51" s="190" t="s">
        <v>102</v>
      </c>
      <c r="B51" s="669"/>
      <c r="C51" s="670"/>
      <c r="D51" s="669"/>
      <c r="E51" s="670"/>
      <c r="F51" s="669"/>
      <c r="G51" s="676"/>
      <c r="H51" s="676"/>
      <c r="I51" s="676"/>
      <c r="J51" s="676"/>
      <c r="K51" s="670"/>
      <c r="L51" s="667"/>
      <c r="M51" s="668"/>
      <c r="N51" s="197"/>
      <c r="O51" s="669"/>
      <c r="P51" s="670"/>
    </row>
    <row r="52" spans="1:16">
      <c r="A52" s="190" t="s">
        <v>103</v>
      </c>
      <c r="B52" s="669"/>
      <c r="C52" s="670"/>
      <c r="D52" s="669"/>
      <c r="E52" s="670"/>
      <c r="F52" s="669"/>
      <c r="G52" s="676"/>
      <c r="H52" s="676"/>
      <c r="I52" s="676"/>
      <c r="J52" s="676"/>
      <c r="K52" s="670"/>
      <c r="L52" s="667"/>
      <c r="M52" s="668"/>
      <c r="N52" s="197"/>
      <c r="O52" s="669"/>
      <c r="P52" s="670"/>
    </row>
    <row r="53" spans="1:16">
      <c r="A53" s="190" t="s">
        <v>104</v>
      </c>
      <c r="B53" s="194"/>
      <c r="C53" s="196"/>
      <c r="D53" s="194"/>
      <c r="E53" s="196"/>
      <c r="F53" s="194"/>
      <c r="G53" s="195"/>
      <c r="H53" s="195"/>
      <c r="I53" s="195"/>
      <c r="J53" s="195"/>
      <c r="K53" s="196"/>
      <c r="L53" s="188"/>
      <c r="M53" s="189"/>
      <c r="N53" s="197"/>
      <c r="O53" s="194"/>
      <c r="P53" s="196"/>
    </row>
    <row r="54" spans="1:16">
      <c r="A54" s="190" t="s">
        <v>129</v>
      </c>
      <c r="B54" s="194"/>
      <c r="C54" s="196"/>
      <c r="D54" s="194"/>
      <c r="E54" s="196"/>
      <c r="F54" s="194"/>
      <c r="G54" s="195"/>
      <c r="H54" s="195"/>
      <c r="I54" s="195"/>
      <c r="J54" s="195"/>
      <c r="K54" s="196"/>
      <c r="L54" s="188"/>
      <c r="M54" s="189"/>
      <c r="N54" s="197"/>
      <c r="O54" s="194"/>
      <c r="P54" s="196"/>
    </row>
    <row r="55" spans="1:16">
      <c r="A55" s="190" t="s">
        <v>130</v>
      </c>
      <c r="B55" s="669"/>
      <c r="C55" s="670"/>
      <c r="D55" s="669"/>
      <c r="E55" s="670"/>
      <c r="F55" s="669"/>
      <c r="G55" s="676"/>
      <c r="H55" s="676"/>
      <c r="I55" s="676"/>
      <c r="J55" s="676"/>
      <c r="K55" s="670"/>
      <c r="L55" s="667"/>
      <c r="M55" s="668"/>
      <c r="N55" s="197"/>
      <c r="O55" s="669"/>
      <c r="P55" s="670"/>
    </row>
    <row r="56" spans="1:16">
      <c r="A56" s="190" t="s">
        <v>141</v>
      </c>
      <c r="B56" s="194"/>
      <c r="C56" s="196"/>
      <c r="D56" s="194"/>
      <c r="E56" s="196"/>
      <c r="F56" s="194"/>
      <c r="G56" s="195"/>
      <c r="H56" s="195"/>
      <c r="I56" s="195"/>
      <c r="J56" s="195"/>
      <c r="K56" s="196"/>
      <c r="L56" s="188"/>
      <c r="M56" s="189"/>
      <c r="N56" s="197"/>
      <c r="O56" s="194"/>
      <c r="P56" s="196"/>
    </row>
    <row r="57" spans="1:16">
      <c r="A57" s="190" t="s">
        <v>142</v>
      </c>
      <c r="B57" s="669"/>
      <c r="C57" s="670"/>
      <c r="D57" s="669"/>
      <c r="E57" s="670"/>
      <c r="F57" s="669"/>
      <c r="G57" s="676"/>
      <c r="H57" s="676"/>
      <c r="I57" s="676"/>
      <c r="J57" s="676"/>
      <c r="K57" s="670"/>
      <c r="L57" s="667"/>
      <c r="M57" s="668"/>
      <c r="N57" s="197"/>
      <c r="O57" s="669"/>
      <c r="P57" s="670"/>
    </row>
    <row r="58" spans="1:16">
      <c r="A58" s="190" t="s">
        <v>143</v>
      </c>
      <c r="B58" s="194"/>
      <c r="C58" s="196"/>
      <c r="D58" s="194"/>
      <c r="E58" s="196"/>
      <c r="F58" s="194"/>
      <c r="G58" s="195"/>
      <c r="H58" s="195"/>
      <c r="I58" s="195"/>
      <c r="J58" s="195"/>
      <c r="K58" s="196"/>
      <c r="L58" s="188"/>
      <c r="M58" s="189"/>
      <c r="N58" s="197"/>
      <c r="O58" s="194"/>
      <c r="P58" s="196"/>
    </row>
    <row r="59" spans="1:16">
      <c r="A59" s="190" t="s">
        <v>144</v>
      </c>
      <c r="B59" s="669"/>
      <c r="C59" s="670"/>
      <c r="D59" s="669"/>
      <c r="E59" s="670"/>
      <c r="F59" s="669"/>
      <c r="G59" s="676"/>
      <c r="H59" s="676"/>
      <c r="I59" s="676"/>
      <c r="J59" s="676"/>
      <c r="K59" s="670"/>
      <c r="L59" s="667"/>
      <c r="M59" s="668"/>
      <c r="N59" s="197"/>
      <c r="O59" s="669"/>
      <c r="P59" s="670"/>
    </row>
    <row r="60" spans="1:16">
      <c r="A60" s="190" t="s">
        <v>145</v>
      </c>
      <c r="B60" s="669"/>
      <c r="C60" s="670"/>
      <c r="D60" s="669"/>
      <c r="E60" s="670"/>
      <c r="F60" s="669"/>
      <c r="G60" s="676"/>
      <c r="H60" s="676"/>
      <c r="I60" s="676"/>
      <c r="J60" s="676"/>
      <c r="K60" s="670"/>
      <c r="L60" s="667"/>
      <c r="M60" s="668"/>
      <c r="N60" s="197"/>
      <c r="O60" s="669"/>
      <c r="P60" s="670"/>
    </row>
    <row r="61" spans="1:16">
      <c r="A61" s="190" t="s">
        <v>146</v>
      </c>
      <c r="B61" s="669"/>
      <c r="C61" s="670"/>
      <c r="D61" s="669"/>
      <c r="E61" s="670"/>
      <c r="F61" s="669"/>
      <c r="G61" s="676"/>
      <c r="H61" s="676"/>
      <c r="I61" s="676"/>
      <c r="J61" s="676"/>
      <c r="K61" s="670"/>
      <c r="L61" s="667"/>
      <c r="M61" s="668"/>
      <c r="N61" s="197"/>
      <c r="O61" s="669"/>
      <c r="P61" s="670"/>
    </row>
    <row r="62" spans="1:16" ht="14.4" thickBot="1">
      <c r="A62" s="190" t="s">
        <v>147</v>
      </c>
      <c r="B62" s="669"/>
      <c r="C62" s="670"/>
      <c r="D62" s="669"/>
      <c r="E62" s="670"/>
      <c r="F62" s="669"/>
      <c r="G62" s="676"/>
      <c r="H62" s="676"/>
      <c r="I62" s="676"/>
      <c r="J62" s="676"/>
      <c r="K62" s="670"/>
      <c r="L62" s="679"/>
      <c r="M62" s="680"/>
      <c r="N62" s="198"/>
      <c r="O62" s="669"/>
      <c r="P62" s="670"/>
    </row>
    <row r="63" spans="1:16" ht="14.4" thickBot="1">
      <c r="K63" s="136" t="s">
        <v>343</v>
      </c>
      <c r="L63" s="677">
        <f>SUM(L49:M62)</f>
        <v>0</v>
      </c>
      <c r="M63" s="678"/>
      <c r="N63" s="311">
        <f>SUM(N49:N62)</f>
        <v>0</v>
      </c>
      <c r="O63" s="137" t="s">
        <v>344</v>
      </c>
      <c r="P63" s="143" t="e">
        <f>L63/N18</f>
        <v>#NUM!</v>
      </c>
    </row>
    <row r="64" spans="1:16">
      <c r="K64" s="1"/>
      <c r="L64" s="1"/>
      <c r="M64" s="1"/>
      <c r="N64" s="1"/>
      <c r="O64" s="1"/>
      <c r="P64" s="1"/>
    </row>
    <row r="65" spans="1:16" ht="16.2" customHeight="1" thickBot="1">
      <c r="K65" s="1"/>
      <c r="L65" s="1"/>
      <c r="M65" s="1"/>
      <c r="N65" s="137" t="s">
        <v>38</v>
      </c>
      <c r="O65" s="1"/>
      <c r="P65" s="1"/>
    </row>
    <row r="66" spans="1:16" ht="23.4" thickBot="1">
      <c r="A66" s="191" t="s">
        <v>347</v>
      </c>
      <c r="I66" s="673">
        <f>L63</f>
        <v>0</v>
      </c>
      <c r="J66" s="674"/>
      <c r="K66" s="674"/>
      <c r="L66" s="674"/>
      <c r="M66" s="675"/>
      <c r="N66" s="681"/>
      <c r="O66" s="682"/>
      <c r="P66" s="683"/>
    </row>
    <row r="67" spans="1:16" ht="23.4" thickBot="1">
      <c r="A67" s="191" t="s">
        <v>346</v>
      </c>
      <c r="I67" s="673">
        <f>N63</f>
        <v>0</v>
      </c>
      <c r="J67" s="674"/>
      <c r="K67" s="674"/>
      <c r="L67" s="674"/>
      <c r="M67" s="675"/>
      <c r="N67" s="684"/>
      <c r="O67" s="685"/>
      <c r="P67" s="686"/>
    </row>
    <row r="68" spans="1:16">
      <c r="A68" s="185" t="s">
        <v>319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>
      <c r="A69" s="671" t="s">
        <v>450</v>
      </c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</row>
    <row r="70" spans="1:16">
      <c r="A70" s="672"/>
      <c r="B70" s="672"/>
      <c r="C70" s="672"/>
      <c r="D70" s="672"/>
      <c r="E70" s="672"/>
      <c r="F70" s="672"/>
      <c r="G70" s="672"/>
      <c r="H70" s="672"/>
      <c r="I70" s="672"/>
      <c r="J70" s="672"/>
      <c r="K70" s="672"/>
      <c r="L70" s="672"/>
      <c r="M70" s="672"/>
      <c r="N70" s="672"/>
      <c r="O70" s="672"/>
      <c r="P70" s="672"/>
    </row>
  </sheetData>
  <mergeCells count="107">
    <mergeCell ref="A43:P43"/>
    <mergeCell ref="B36:J36"/>
    <mergeCell ref="L47:N47"/>
    <mergeCell ref="L48:M48"/>
    <mergeCell ref="D48:E48"/>
    <mergeCell ref="F48:K48"/>
    <mergeCell ref="F49:K49"/>
    <mergeCell ref="F50:K50"/>
    <mergeCell ref="B22:J22"/>
    <mergeCell ref="A45:P45"/>
    <mergeCell ref="B48:C48"/>
    <mergeCell ref="B49:C49"/>
    <mergeCell ref="O48:P48"/>
    <mergeCell ref="B31:J31"/>
    <mergeCell ref="B30:J30"/>
    <mergeCell ref="B35:J35"/>
    <mergeCell ref="B34:J34"/>
    <mergeCell ref="B33:J33"/>
    <mergeCell ref="B32:J32"/>
    <mergeCell ref="B28:J28"/>
    <mergeCell ref="K27:N27"/>
    <mergeCell ref="K31:N31"/>
    <mergeCell ref="B27:J27"/>
    <mergeCell ref="B29:J29"/>
    <mergeCell ref="A19:A21"/>
    <mergeCell ref="A12:A13"/>
    <mergeCell ref="B12:J13"/>
    <mergeCell ref="B14:J14"/>
    <mergeCell ref="B15:J15"/>
    <mergeCell ref="B19:J21"/>
    <mergeCell ref="K20:M20"/>
    <mergeCell ref="N20:P20"/>
    <mergeCell ref="K19:P19"/>
    <mergeCell ref="K14:P14"/>
    <mergeCell ref="A3:P3"/>
    <mergeCell ref="A4:P4"/>
    <mergeCell ref="K12:P12"/>
    <mergeCell ref="N13:P13"/>
    <mergeCell ref="N15:P15"/>
    <mergeCell ref="N16:P16"/>
    <mergeCell ref="D8:K8"/>
    <mergeCell ref="A16:A18"/>
    <mergeCell ref="N17:P17"/>
    <mergeCell ref="N18:P18"/>
    <mergeCell ref="K13:M13"/>
    <mergeCell ref="K15:M15"/>
    <mergeCell ref="K16:M16"/>
    <mergeCell ref="K17:M17"/>
    <mergeCell ref="K18:M18"/>
    <mergeCell ref="D6:E6"/>
    <mergeCell ref="B16:J16"/>
    <mergeCell ref="B17:J17"/>
    <mergeCell ref="B18:J18"/>
    <mergeCell ref="K10:N10"/>
    <mergeCell ref="A10:B10"/>
    <mergeCell ref="A8:B8"/>
    <mergeCell ref="F51:K51"/>
    <mergeCell ref="B60:C60"/>
    <mergeCell ref="D50:E50"/>
    <mergeCell ref="D51:E51"/>
    <mergeCell ref="D52:E52"/>
    <mergeCell ref="D55:E55"/>
    <mergeCell ref="D60:E60"/>
    <mergeCell ref="B59:C59"/>
    <mergeCell ref="F57:K57"/>
    <mergeCell ref="F59:K59"/>
    <mergeCell ref="F60:K60"/>
    <mergeCell ref="B50:C50"/>
    <mergeCell ref="B51:C51"/>
    <mergeCell ref="B52:C52"/>
    <mergeCell ref="F52:K52"/>
    <mergeCell ref="A69:P70"/>
    <mergeCell ref="I66:M66"/>
    <mergeCell ref="D61:E61"/>
    <mergeCell ref="D62:E62"/>
    <mergeCell ref="I67:M67"/>
    <mergeCell ref="B55:C55"/>
    <mergeCell ref="B57:C57"/>
    <mergeCell ref="F55:K55"/>
    <mergeCell ref="D57:E57"/>
    <mergeCell ref="D59:E59"/>
    <mergeCell ref="F62:K62"/>
    <mergeCell ref="O60:P60"/>
    <mergeCell ref="B61:C61"/>
    <mergeCell ref="B62:C62"/>
    <mergeCell ref="L63:M63"/>
    <mergeCell ref="L55:M55"/>
    <mergeCell ref="O55:P55"/>
    <mergeCell ref="O57:P57"/>
    <mergeCell ref="O59:P59"/>
    <mergeCell ref="L62:M62"/>
    <mergeCell ref="O61:P61"/>
    <mergeCell ref="O62:P62"/>
    <mergeCell ref="F61:K61"/>
    <mergeCell ref="N66:P67"/>
    <mergeCell ref="L57:M57"/>
    <mergeCell ref="L59:M59"/>
    <mergeCell ref="L60:M60"/>
    <mergeCell ref="L61:M61"/>
    <mergeCell ref="O50:P50"/>
    <mergeCell ref="O51:P51"/>
    <mergeCell ref="O52:P52"/>
    <mergeCell ref="L49:M49"/>
    <mergeCell ref="L50:M50"/>
    <mergeCell ref="L51:M51"/>
    <mergeCell ref="L52:M52"/>
    <mergeCell ref="O49:P49"/>
  </mergeCells>
  <conditionalFormatting sqref="S40">
    <cfRule type="cellIs" dxfId="0" priority="1" stopIfTrue="1" operator="equal">
      <formula>"Za wysoka stawka lub COS!!!"</formula>
    </cfRule>
  </conditionalFormatting>
  <dataValidations count="3">
    <dataValidation type="whole" allowBlank="1" showInputMessage="1" showErrorMessage="1" promptTitle="Rok" prompt="Wpisz rok w formacie 4-cyfrowym_x000a_np.: 2009" sqref="F10 J10" xr:uid="{00000000-0002-0000-0C00-000000000000}">
      <formula1>2009</formula1>
      <formula2>2099</formula2>
    </dataValidation>
    <dataValidation type="whole" allowBlank="1" showInputMessage="1" showErrorMessage="1" errorTitle="Błąd!!!" error="Wpisz liczbę od 1 - 31!!!" promptTitle="Dzień" prompt="Wpisz numer od 1 - 31" sqref="D10 H10" xr:uid="{00000000-0002-0000-0C00-000001000000}">
      <formula1>1</formula1>
      <formula2>31</formula2>
    </dataValidation>
    <dataValidation type="whole" allowBlank="1" showInputMessage="1" showErrorMessage="1" errorTitle="Nieprawidłowa liczba" error="Wpisz liczbę od 1 do 12!!!" promptTitle="Miesiąc" prompt="Wpisz liczbę pomiędzy 1, a 12" sqref="E10 I10" xr:uid="{00000000-0002-0000-0C00-000002000000}">
      <formula1>1</formula1>
      <formula2>12</formula2>
    </dataValidation>
  </dataValidation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B57"/>
  <sheetViews>
    <sheetView tabSelected="1" view="pageBreakPreview" zoomScaleNormal="100" zoomScaleSheetLayoutView="100" workbookViewId="0"/>
  </sheetViews>
  <sheetFormatPr defaultRowHeight="13.8"/>
  <cols>
    <col min="1" max="1" width="2.19921875" style="1" customWidth="1"/>
    <col min="2" max="2" width="12.5" customWidth="1"/>
    <col min="5" max="6" width="5.09765625" customWidth="1"/>
    <col min="7" max="7" width="12.5" customWidth="1"/>
    <col min="8" max="8" width="12.8984375" customWidth="1"/>
    <col min="9" max="9" width="9.09765625" bestFit="1" customWidth="1"/>
    <col min="10" max="10" width="8.69921875" customWidth="1"/>
    <col min="11" max="11" width="9.3984375" bestFit="1" customWidth="1"/>
    <col min="12" max="12" width="3.3984375" style="1" customWidth="1"/>
    <col min="13" max="16" width="9" hidden="1" customWidth="1"/>
    <col min="17" max="17" width="10.09765625" hidden="1" customWidth="1"/>
    <col min="18" max="18" width="9" customWidth="1"/>
    <col min="25" max="25" width="3.5" customWidth="1"/>
  </cols>
  <sheetData>
    <row r="1" spans="1:28" ht="14.4" thickBot="1">
      <c r="A1" s="67" t="s">
        <v>86</v>
      </c>
      <c r="B1" s="1"/>
      <c r="C1" s="1"/>
      <c r="D1" s="1"/>
      <c r="E1" s="1"/>
      <c r="F1" s="1"/>
      <c r="G1" s="1"/>
      <c r="H1" s="1"/>
      <c r="I1" s="1"/>
      <c r="J1" s="68" t="s">
        <v>3</v>
      </c>
      <c r="K1" s="68" t="s">
        <v>48</v>
      </c>
      <c r="S1" s="404" t="s">
        <v>59</v>
      </c>
      <c r="T1" s="404"/>
      <c r="U1" s="404"/>
      <c r="V1" s="404"/>
      <c r="W1" s="404"/>
      <c r="X1" s="404"/>
    </row>
    <row r="2" spans="1:28" ht="16.2" thickBot="1">
      <c r="B2" s="69"/>
      <c r="C2" s="69"/>
      <c r="D2" s="69"/>
      <c r="E2" s="69"/>
      <c r="F2" s="69"/>
      <c r="G2" s="69"/>
      <c r="H2" s="69"/>
      <c r="I2" s="70" t="s">
        <v>25</v>
      </c>
      <c r="J2" s="223" t="e">
        <f>IF(K12&gt;=7,"O/","K/")</f>
        <v>#NUM!</v>
      </c>
      <c r="K2" s="224" t="s">
        <v>354</v>
      </c>
      <c r="S2" s="408" t="s">
        <v>61</v>
      </c>
      <c r="T2" s="408"/>
      <c r="U2" s="408"/>
      <c r="V2" s="408"/>
      <c r="W2" s="408"/>
      <c r="X2" s="408"/>
    </row>
    <row r="3" spans="1:28" ht="18.75" customHeight="1" thickBot="1">
      <c r="A3" s="21"/>
      <c r="B3" s="415" t="s">
        <v>332</v>
      </c>
      <c r="C3" s="415"/>
      <c r="D3" s="415"/>
      <c r="E3" s="415"/>
      <c r="F3" s="159"/>
      <c r="G3" s="160" t="s">
        <v>49</v>
      </c>
      <c r="H3" s="161"/>
      <c r="I3" s="161"/>
      <c r="J3" s="161"/>
      <c r="K3" s="162"/>
      <c r="S3" s="408"/>
      <c r="T3" s="408"/>
      <c r="U3" s="408"/>
      <c r="V3" s="408"/>
      <c r="W3" s="408"/>
      <c r="X3" s="408"/>
    </row>
    <row r="4" spans="1:28" ht="15.75" customHeight="1">
      <c r="B4" s="72"/>
      <c r="C4" s="1"/>
      <c r="D4" s="73"/>
      <c r="E4" s="1"/>
      <c r="F4" s="1"/>
      <c r="G4" s="416" t="s">
        <v>361</v>
      </c>
      <c r="H4" s="416"/>
      <c r="I4" s="416"/>
      <c r="J4" s="416"/>
      <c r="K4" s="416"/>
      <c r="S4" s="407" t="s">
        <v>60</v>
      </c>
      <c r="T4" s="407"/>
      <c r="U4" s="407"/>
      <c r="V4" s="407"/>
      <c r="W4" s="407"/>
      <c r="X4" s="407"/>
    </row>
    <row r="5" spans="1:28" ht="15.6">
      <c r="B5" s="74" t="s">
        <v>26</v>
      </c>
      <c r="C5" s="1"/>
      <c r="D5" s="1"/>
      <c r="E5" s="1"/>
      <c r="F5" s="1"/>
      <c r="G5" s="75"/>
      <c r="H5" s="75"/>
      <c r="I5" s="416"/>
      <c r="J5" s="416"/>
      <c r="K5" s="416"/>
      <c r="S5" s="407"/>
      <c r="T5" s="407"/>
      <c r="U5" s="407"/>
      <c r="V5" s="407"/>
      <c r="W5" s="407"/>
      <c r="X5" s="407"/>
    </row>
    <row r="6" spans="1:28" ht="18.600000000000001">
      <c r="B6" s="414" t="s">
        <v>10</v>
      </c>
      <c r="C6" s="414"/>
      <c r="D6" s="414"/>
      <c r="E6" s="414"/>
      <c r="F6" s="414"/>
      <c r="G6" s="414"/>
      <c r="H6" s="414"/>
      <c r="I6" s="414"/>
      <c r="J6" s="414"/>
      <c r="K6" s="414"/>
      <c r="S6" s="407"/>
      <c r="T6" s="407"/>
      <c r="U6" s="407"/>
      <c r="V6" s="407"/>
      <c r="W6" s="407"/>
      <c r="X6" s="407"/>
    </row>
    <row r="7" spans="1:28" ht="14.4" thickBot="1">
      <c r="B7" s="406"/>
      <c r="C7" s="406"/>
      <c r="D7" s="406"/>
      <c r="E7" s="406"/>
      <c r="F7" s="406"/>
      <c r="G7" s="406"/>
      <c r="H7" s="406"/>
      <c r="I7" s="406"/>
      <c r="J7" s="406"/>
      <c r="K7" s="406"/>
      <c r="M7" s="405"/>
      <c r="N7" s="405"/>
      <c r="O7" s="405"/>
      <c r="P7" s="405"/>
      <c r="S7" s="407" t="s">
        <v>62</v>
      </c>
      <c r="T7" s="407"/>
      <c r="U7" s="407"/>
      <c r="V7" s="407"/>
      <c r="W7" s="407"/>
      <c r="X7" s="407"/>
    </row>
    <row r="8" spans="1:28" ht="16.5" customHeight="1" thickBot="1">
      <c r="B8" s="344" t="s">
        <v>356</v>
      </c>
      <c r="C8" s="422" t="s">
        <v>27</v>
      </c>
      <c r="D8" s="423"/>
      <c r="E8" s="423"/>
      <c r="F8" s="423"/>
      <c r="G8" s="424"/>
      <c r="H8" s="238"/>
      <c r="I8" s="239" t="s">
        <v>34</v>
      </c>
      <c r="J8" s="239" t="s">
        <v>35</v>
      </c>
      <c r="K8" s="240" t="s">
        <v>37</v>
      </c>
      <c r="S8" s="407"/>
      <c r="T8" s="407"/>
      <c r="U8" s="407"/>
      <c r="V8" s="407"/>
      <c r="W8" s="407"/>
      <c r="X8" s="407"/>
    </row>
    <row r="9" spans="1:28" ht="16.5" customHeight="1" thickBot="1">
      <c r="B9" s="345"/>
      <c r="C9" s="425"/>
      <c r="D9" s="426"/>
      <c r="E9" s="426"/>
      <c r="F9" s="426"/>
      <c r="G9" s="427"/>
      <c r="H9" s="7" t="s">
        <v>33</v>
      </c>
      <c r="I9" s="86"/>
      <c r="J9" s="86"/>
      <c r="K9" s="241"/>
      <c r="O9" s="4"/>
      <c r="Q9" s="5" t="e">
        <f>DATE(K9,J9,I9)</f>
        <v>#NUM!</v>
      </c>
    </row>
    <row r="10" spans="1:28" ht="16.5" customHeight="1" thickBot="1">
      <c r="B10" s="242" t="s">
        <v>1</v>
      </c>
      <c r="C10" s="419" t="s">
        <v>28</v>
      </c>
      <c r="D10" s="420"/>
      <c r="E10" s="420"/>
      <c r="F10" s="420"/>
      <c r="G10" s="421"/>
      <c r="H10" s="6"/>
      <c r="I10" s="16" t="s">
        <v>34</v>
      </c>
      <c r="J10" s="16" t="s">
        <v>35</v>
      </c>
      <c r="K10" s="243" t="s">
        <v>37</v>
      </c>
      <c r="S10" s="8" t="s">
        <v>56</v>
      </c>
    </row>
    <row r="11" spans="1:28" ht="16.5" customHeight="1" thickBot="1">
      <c r="B11" s="242" t="s">
        <v>29</v>
      </c>
      <c r="C11" s="411" t="s">
        <v>31</v>
      </c>
      <c r="D11" s="412"/>
      <c r="E11" s="412"/>
      <c r="F11" s="412"/>
      <c r="G11" s="413"/>
      <c r="H11" s="7" t="s">
        <v>36</v>
      </c>
      <c r="I11" s="86"/>
      <c r="J11" s="86"/>
      <c r="K11" s="241"/>
      <c r="O11" s="4"/>
      <c r="Q11" s="5" t="e">
        <f>DATE(K11,J11,I11)</f>
        <v>#NUM!</v>
      </c>
      <c r="S11" s="346" t="str">
        <f>IFERROR(IF(M29&gt;70,"Stawka nie może być większa niż 70 zł -Twoja akcja przekroczyła stawkę!","Stawka jest prawidłowa"),"Nie można wyznaczyć stawki, formularz niekompletny")</f>
        <v>Nie można wyznaczyć stawki, formularz niekompletny</v>
      </c>
      <c r="T11" s="347"/>
      <c r="U11" s="347"/>
      <c r="V11" s="347"/>
      <c r="W11" s="347"/>
      <c r="X11" s="348"/>
      <c r="Y11" s="362" t="s">
        <v>57</v>
      </c>
      <c r="Z11" s="17"/>
      <c r="AA11" s="17"/>
      <c r="AB11" s="17"/>
    </row>
    <row r="12" spans="1:28" ht="16.5" customHeight="1" thickBot="1">
      <c r="B12" s="244" t="s">
        <v>30</v>
      </c>
      <c r="C12" s="417" t="s">
        <v>32</v>
      </c>
      <c r="D12" s="418"/>
      <c r="E12" s="418"/>
      <c r="F12" s="418"/>
      <c r="G12" s="418"/>
      <c r="H12" s="360"/>
      <c r="I12" s="409" t="s">
        <v>448</v>
      </c>
      <c r="J12" s="410"/>
      <c r="K12" s="245" t="e">
        <f>Q11-Q9+1</f>
        <v>#NUM!</v>
      </c>
      <c r="S12" s="349"/>
      <c r="T12" s="350"/>
      <c r="U12" s="350"/>
      <c r="V12" s="350"/>
      <c r="W12" s="350"/>
      <c r="X12" s="351"/>
      <c r="Y12" s="362"/>
      <c r="Z12" s="17"/>
      <c r="AA12" s="17"/>
      <c r="AB12" s="17"/>
    </row>
    <row r="13" spans="1:28" ht="30" customHeight="1" thickTop="1" thickBot="1">
      <c r="B13" s="246"/>
      <c r="C13" s="9"/>
      <c r="D13" s="9"/>
      <c r="E13" s="11" t="s">
        <v>12</v>
      </c>
      <c r="F13" s="12" t="s">
        <v>13</v>
      </c>
      <c r="G13" s="12" t="s">
        <v>14</v>
      </c>
      <c r="H13" s="361"/>
      <c r="I13" s="13" t="s">
        <v>15</v>
      </c>
      <c r="J13" s="13" t="s">
        <v>16</v>
      </c>
      <c r="K13" s="247" t="s">
        <v>463</v>
      </c>
      <c r="S13" s="349"/>
      <c r="T13" s="350"/>
      <c r="U13" s="350"/>
      <c r="V13" s="350"/>
      <c r="W13" s="350"/>
      <c r="X13" s="351"/>
      <c r="Y13" s="362"/>
      <c r="Z13" s="17"/>
      <c r="AA13" s="17"/>
      <c r="AB13" s="17"/>
    </row>
    <row r="14" spans="1:28" ht="14.4" thickTop="1">
      <c r="B14" s="355" t="s">
        <v>17</v>
      </c>
      <c r="C14" s="356"/>
      <c r="D14" s="209" t="s">
        <v>18</v>
      </c>
      <c r="E14" s="225"/>
      <c r="F14" s="225"/>
      <c r="G14" s="83"/>
      <c r="H14" s="82"/>
      <c r="I14" s="273" t="str">
        <f>IF(J14+K14=0,"",J14+K14)</f>
        <v/>
      </c>
      <c r="J14" s="83"/>
      <c r="K14" s="248"/>
      <c r="S14" s="352"/>
      <c r="T14" s="353"/>
      <c r="U14" s="353"/>
      <c r="V14" s="353"/>
      <c r="W14" s="353"/>
      <c r="X14" s="354"/>
      <c r="Y14" s="362"/>
      <c r="Z14" s="17"/>
      <c r="AA14" s="17"/>
      <c r="AB14" s="17"/>
    </row>
    <row r="15" spans="1:28" ht="27" thickBot="1">
      <c r="B15" s="357"/>
      <c r="C15" s="358"/>
      <c r="D15" s="14" t="s">
        <v>19</v>
      </c>
      <c r="E15" s="226"/>
      <c r="F15" s="226"/>
      <c r="G15" s="85"/>
      <c r="H15" s="84"/>
      <c r="I15" s="274" t="str">
        <f t="shared" ref="I15:I23" si="0">IF(J15+K15=0,"",J15+K15)</f>
        <v/>
      </c>
      <c r="J15" s="85"/>
      <c r="K15" s="249"/>
      <c r="S15" s="346" t="str">
        <f>IF(I30&lt;&gt;J30+J31+K30,"Koszty ogółem muszą być równe sumie kosztów WSS i kosztów własnych - popraw wartości!","Koszty zsumowano prawidłowo")</f>
        <v>Koszty zsumowano prawidłowo</v>
      </c>
      <c r="T15" s="347"/>
      <c r="U15" s="347"/>
      <c r="V15" s="347"/>
      <c r="W15" s="347"/>
      <c r="X15" s="348"/>
      <c r="Y15" s="359" t="s">
        <v>58</v>
      </c>
      <c r="Z15" s="17"/>
      <c r="AA15" s="17"/>
      <c r="AB15" s="17"/>
    </row>
    <row r="16" spans="1:28" ht="14.4" thickTop="1">
      <c r="B16" s="363" t="s">
        <v>20</v>
      </c>
      <c r="C16" s="364"/>
      <c r="D16" s="210" t="s">
        <v>18</v>
      </c>
      <c r="E16" s="225"/>
      <c r="F16" s="227" t="e">
        <f>K12</f>
        <v>#NUM!</v>
      </c>
      <c r="G16" s="83"/>
      <c r="H16" s="82"/>
      <c r="I16" s="273" t="str">
        <f t="shared" si="0"/>
        <v/>
      </c>
      <c r="J16" s="83"/>
      <c r="K16" s="248"/>
      <c r="S16" s="349"/>
      <c r="T16" s="350"/>
      <c r="U16" s="350"/>
      <c r="V16" s="350"/>
      <c r="W16" s="350"/>
      <c r="X16" s="351"/>
      <c r="Y16" s="359"/>
      <c r="Z16" s="17"/>
      <c r="AA16" s="17"/>
      <c r="AB16" s="17"/>
    </row>
    <row r="17" spans="2:28" ht="27" thickBot="1">
      <c r="B17" s="365"/>
      <c r="C17" s="366"/>
      <c r="D17" s="15" t="s">
        <v>19</v>
      </c>
      <c r="E17" s="226"/>
      <c r="F17" s="226"/>
      <c r="G17" s="85"/>
      <c r="H17" s="84"/>
      <c r="I17" s="274" t="str">
        <f t="shared" si="0"/>
        <v/>
      </c>
      <c r="J17" s="85"/>
      <c r="K17" s="249"/>
      <c r="S17" s="352"/>
      <c r="T17" s="353"/>
      <c r="U17" s="353"/>
      <c r="V17" s="353"/>
      <c r="W17" s="353"/>
      <c r="X17" s="354"/>
      <c r="Y17" s="359"/>
      <c r="Z17" s="17"/>
      <c r="AA17" s="17"/>
      <c r="AB17" s="17"/>
    </row>
    <row r="18" spans="2:28" ht="15.75" customHeight="1" thickTop="1">
      <c r="B18" s="355" t="s">
        <v>21</v>
      </c>
      <c r="C18" s="400" t="s">
        <v>359</v>
      </c>
      <c r="D18" s="401"/>
      <c r="E18" s="205"/>
      <c r="F18" s="205"/>
      <c r="G18" s="206"/>
      <c r="H18" s="205"/>
      <c r="I18" s="275" t="str">
        <f t="shared" si="0"/>
        <v/>
      </c>
      <c r="J18" s="206"/>
      <c r="K18" s="250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2:28" ht="14.4" thickBot="1">
      <c r="B19" s="399"/>
      <c r="C19" s="402" t="s">
        <v>360</v>
      </c>
      <c r="D19" s="403"/>
      <c r="E19" s="234"/>
      <c r="F19" s="234"/>
      <c r="G19" s="235"/>
      <c r="H19" s="234"/>
      <c r="I19" s="276" t="str">
        <f t="shared" si="0"/>
        <v/>
      </c>
      <c r="J19" s="235"/>
      <c r="K19" s="251"/>
      <c r="S19" s="372" t="s">
        <v>367</v>
      </c>
      <c r="T19" s="373"/>
      <c r="U19" s="373"/>
      <c r="V19" s="373"/>
      <c r="W19" s="373"/>
      <c r="X19" s="374"/>
      <c r="Y19" s="17"/>
      <c r="Z19" s="17"/>
      <c r="AA19" s="17"/>
      <c r="AB19" s="17"/>
    </row>
    <row r="20" spans="2:28" ht="15" customHeight="1" thickTop="1">
      <c r="B20" s="385" t="s">
        <v>22</v>
      </c>
      <c r="C20" s="386"/>
      <c r="D20" s="386"/>
      <c r="E20" s="232"/>
      <c r="F20" s="232"/>
      <c r="G20" s="233"/>
      <c r="H20" s="232"/>
      <c r="I20" s="277" t="str">
        <f t="shared" si="0"/>
        <v/>
      </c>
      <c r="J20" s="233"/>
      <c r="K20" s="252"/>
      <c r="S20" s="375"/>
      <c r="T20" s="376"/>
      <c r="U20" s="376"/>
      <c r="V20" s="376"/>
      <c r="W20" s="376"/>
      <c r="X20" s="377"/>
      <c r="Y20" s="17"/>
      <c r="Z20" s="17"/>
      <c r="AA20" s="17"/>
      <c r="AB20" s="17"/>
    </row>
    <row r="21" spans="2:28" ht="14.4" customHeight="1">
      <c r="B21" s="381" t="s">
        <v>391</v>
      </c>
      <c r="C21" s="382"/>
      <c r="D21" s="382"/>
      <c r="E21" s="229"/>
      <c r="F21" s="229"/>
      <c r="G21" s="230"/>
      <c r="H21" s="229"/>
      <c r="I21" s="278" t="str">
        <f t="shared" si="0"/>
        <v/>
      </c>
      <c r="J21" s="231"/>
      <c r="K21" s="253"/>
      <c r="S21" s="375"/>
      <c r="T21" s="376"/>
      <c r="U21" s="376"/>
      <c r="V21" s="376"/>
      <c r="W21" s="376"/>
      <c r="X21" s="377"/>
      <c r="Y21" s="17"/>
      <c r="Z21" s="17"/>
      <c r="AA21" s="17"/>
      <c r="AB21" s="17"/>
    </row>
    <row r="22" spans="2:28">
      <c r="B22" s="383" t="s">
        <v>392</v>
      </c>
      <c r="C22" s="384"/>
      <c r="D22" s="384"/>
      <c r="E22" s="229"/>
      <c r="F22" s="229"/>
      <c r="G22" s="230"/>
      <c r="H22" s="229"/>
      <c r="I22" s="278" t="str">
        <f t="shared" si="0"/>
        <v/>
      </c>
      <c r="J22" s="230"/>
      <c r="K22" s="253"/>
      <c r="S22" s="375"/>
      <c r="T22" s="376"/>
      <c r="U22" s="376"/>
      <c r="V22" s="376"/>
      <c r="W22" s="376"/>
      <c r="X22" s="377"/>
      <c r="Y22" s="17"/>
      <c r="Z22" s="17"/>
      <c r="AA22" s="17"/>
      <c r="AB22" s="17"/>
    </row>
    <row r="23" spans="2:28" ht="14.25" customHeight="1" thickBot="1">
      <c r="B23" s="387" t="s">
        <v>393</v>
      </c>
      <c r="C23" s="388"/>
      <c r="D23" s="389"/>
      <c r="E23" s="237"/>
      <c r="F23" s="237"/>
      <c r="G23" s="237"/>
      <c r="H23" s="237"/>
      <c r="I23" s="279" t="str">
        <f t="shared" si="0"/>
        <v/>
      </c>
      <c r="J23" s="228"/>
      <c r="K23" s="272"/>
      <c r="S23" s="375"/>
      <c r="T23" s="376"/>
      <c r="U23" s="376"/>
      <c r="V23" s="376"/>
      <c r="W23" s="376"/>
      <c r="X23" s="377"/>
      <c r="Y23" s="17"/>
      <c r="Z23" s="17"/>
      <c r="AA23" s="17"/>
      <c r="AB23" s="17"/>
    </row>
    <row r="24" spans="2:28" ht="14.25" customHeight="1" thickTop="1" thickBot="1">
      <c r="B24" s="390" t="s">
        <v>396</v>
      </c>
      <c r="C24" s="391"/>
      <c r="D24" s="391"/>
      <c r="E24" s="391"/>
      <c r="F24" s="391"/>
      <c r="G24" s="391"/>
      <c r="H24" s="391"/>
      <c r="I24" s="391"/>
      <c r="J24" s="391"/>
      <c r="K24" s="392"/>
      <c r="S24" s="375"/>
      <c r="T24" s="376"/>
      <c r="U24" s="376"/>
      <c r="V24" s="376"/>
      <c r="W24" s="376"/>
      <c r="X24" s="377"/>
      <c r="Y24" s="17"/>
      <c r="Z24" s="17"/>
      <c r="AA24" s="17"/>
      <c r="AB24" s="17"/>
    </row>
    <row r="25" spans="2:28" ht="14.25" customHeight="1" thickTop="1">
      <c r="B25" s="393" t="s">
        <v>397</v>
      </c>
      <c r="C25" s="394"/>
      <c r="D25" s="394"/>
      <c r="E25" s="264"/>
      <c r="F25" s="264"/>
      <c r="G25" s="264"/>
      <c r="H25" s="264"/>
      <c r="I25" s="280" t="str">
        <f>IF(K25=0,"",K25)</f>
        <v/>
      </c>
      <c r="J25" s="259"/>
      <c r="K25" s="269"/>
      <c r="S25" s="375"/>
      <c r="T25" s="376"/>
      <c r="U25" s="376"/>
      <c r="V25" s="376"/>
      <c r="W25" s="376"/>
      <c r="X25" s="377"/>
      <c r="Y25" s="17"/>
      <c r="Z25" s="17"/>
      <c r="AA25" s="17"/>
      <c r="AB25" s="17"/>
    </row>
    <row r="26" spans="2:28" ht="14.25" customHeight="1">
      <c r="B26" s="397" t="s">
        <v>398</v>
      </c>
      <c r="C26" s="398"/>
      <c r="D26" s="398"/>
      <c r="E26" s="236"/>
      <c r="F26" s="236"/>
      <c r="G26" s="236"/>
      <c r="H26" s="236"/>
      <c r="I26" s="281" t="str">
        <f t="shared" ref="I26:I29" si="1">IF(K26=0,"",K26)</f>
        <v/>
      </c>
      <c r="J26" s="258"/>
      <c r="K26" s="270"/>
      <c r="S26" s="375"/>
      <c r="T26" s="376"/>
      <c r="U26" s="376"/>
      <c r="V26" s="376"/>
      <c r="W26" s="376"/>
      <c r="X26" s="377"/>
    </row>
    <row r="27" spans="2:28" ht="14.25" customHeight="1" thickBot="1">
      <c r="B27" s="395" t="s">
        <v>399</v>
      </c>
      <c r="C27" s="396"/>
      <c r="D27" s="396"/>
      <c r="E27" s="260"/>
      <c r="F27" s="260"/>
      <c r="G27" s="260"/>
      <c r="H27" s="260"/>
      <c r="I27" s="282" t="str">
        <f t="shared" si="1"/>
        <v/>
      </c>
      <c r="J27" s="265"/>
      <c r="K27" s="271"/>
      <c r="S27" s="378"/>
      <c r="T27" s="379"/>
      <c r="U27" s="379"/>
      <c r="V27" s="379"/>
      <c r="W27" s="379"/>
      <c r="X27" s="380"/>
    </row>
    <row r="28" spans="2:28" ht="14.4" customHeight="1" thickTop="1">
      <c r="B28" s="266" t="s">
        <v>23</v>
      </c>
      <c r="C28" s="367"/>
      <c r="D28" s="367"/>
      <c r="E28" s="262"/>
      <c r="F28" s="262"/>
      <c r="G28" s="262"/>
      <c r="H28" s="262"/>
      <c r="I28" s="277" t="str">
        <f t="shared" si="1"/>
        <v/>
      </c>
      <c r="J28" s="263"/>
      <c r="K28" s="252"/>
    </row>
    <row r="29" spans="2:28" ht="16.2" thickBot="1">
      <c r="B29" s="267"/>
      <c r="C29" s="368"/>
      <c r="D29" s="368"/>
      <c r="E29" s="260"/>
      <c r="F29" s="260"/>
      <c r="G29" s="260"/>
      <c r="H29" s="260"/>
      <c r="I29" s="283" t="str">
        <f t="shared" si="1"/>
        <v/>
      </c>
      <c r="J29" s="261"/>
      <c r="K29" s="268"/>
      <c r="M29" t="e">
        <f>J30/N29/K12</f>
        <v>#DIV/0!</v>
      </c>
      <c r="N29">
        <f>IF(E16&gt;E14,E16,E14)</f>
        <v>0</v>
      </c>
    </row>
    <row r="30" spans="2:28" ht="14.25" customHeight="1" thickTop="1">
      <c r="B30" s="369" t="s">
        <v>357</v>
      </c>
      <c r="C30" s="370"/>
      <c r="D30" s="370"/>
      <c r="E30" s="370"/>
      <c r="F30" s="370"/>
      <c r="G30" s="370"/>
      <c r="H30" s="371"/>
      <c r="I30" s="454">
        <f>SUM(I14:I29)</f>
        <v>0</v>
      </c>
      <c r="J30" s="207">
        <f>SUM(J14:J23)-J18-J19</f>
        <v>0</v>
      </c>
      <c r="K30" s="447">
        <f>SUM(K14:K29)</f>
        <v>0</v>
      </c>
    </row>
    <row r="31" spans="2:28" ht="14.25" customHeight="1">
      <c r="B31" s="369" t="s">
        <v>358</v>
      </c>
      <c r="C31" s="370"/>
      <c r="D31" s="370"/>
      <c r="E31" s="370"/>
      <c r="F31" s="370"/>
      <c r="G31" s="370"/>
      <c r="H31" s="371"/>
      <c r="I31" s="454"/>
      <c r="J31" s="207">
        <f>J18+J19</f>
        <v>0</v>
      </c>
      <c r="K31" s="447"/>
    </row>
    <row r="32" spans="2:28" ht="14.25" customHeight="1">
      <c r="B32" s="254" t="s">
        <v>38</v>
      </c>
      <c r="C32" s="432" t="s">
        <v>40</v>
      </c>
      <c r="D32" s="433"/>
      <c r="E32" s="434"/>
      <c r="F32" s="255" t="s">
        <v>39</v>
      </c>
      <c r="G32" s="432" t="s">
        <v>41</v>
      </c>
      <c r="H32" s="456"/>
      <c r="I32" s="454"/>
      <c r="J32" s="207"/>
      <c r="K32" s="447"/>
    </row>
    <row r="33" spans="1:15" ht="14.25" customHeight="1">
      <c r="B33" s="451"/>
      <c r="C33" s="452"/>
      <c r="D33" s="452"/>
      <c r="E33" s="452"/>
      <c r="F33" s="452"/>
      <c r="G33" s="452"/>
      <c r="H33" s="453"/>
      <c r="I33" s="454"/>
      <c r="J33" s="207"/>
      <c r="K33" s="447"/>
    </row>
    <row r="34" spans="1:15" ht="14.25" customHeight="1">
      <c r="B34" s="444"/>
      <c r="C34" s="445"/>
      <c r="D34" s="445"/>
      <c r="E34" s="445"/>
      <c r="F34" s="445"/>
      <c r="G34" s="445"/>
      <c r="H34" s="446"/>
      <c r="I34" s="454"/>
      <c r="J34" s="207"/>
      <c r="K34" s="447"/>
    </row>
    <row r="35" spans="1:15" ht="24" customHeight="1">
      <c r="B35" s="449" t="s">
        <v>43</v>
      </c>
      <c r="C35" s="450"/>
      <c r="D35" s="429" t="s">
        <v>40</v>
      </c>
      <c r="E35" s="430"/>
      <c r="F35" s="431"/>
      <c r="G35" s="10" t="s">
        <v>42</v>
      </c>
      <c r="H35" s="81" t="s">
        <v>41</v>
      </c>
      <c r="I35" s="455"/>
      <c r="J35" s="208"/>
      <c r="K35" s="448"/>
    </row>
    <row r="36" spans="1:15" ht="15" customHeight="1" thickBot="1">
      <c r="B36" s="439" t="s">
        <v>24</v>
      </c>
      <c r="C36" s="440"/>
      <c r="D36" s="440"/>
      <c r="E36" s="440"/>
      <c r="F36" s="440"/>
      <c r="G36" s="441"/>
      <c r="H36" s="442" t="str">
        <f>IF(J30=0,"",slownie!A13)</f>
        <v/>
      </c>
      <c r="I36" s="442"/>
      <c r="J36" s="442"/>
      <c r="K36" s="443"/>
    </row>
    <row r="37" spans="1:15" ht="15.75" customHeight="1" thickTop="1">
      <c r="B37" s="486" t="s">
        <v>50</v>
      </c>
      <c r="C37" s="436" t="s">
        <v>51</v>
      </c>
      <c r="D37" s="468"/>
      <c r="E37" s="435" t="s">
        <v>52</v>
      </c>
      <c r="F37" s="435"/>
      <c r="G37" s="436" t="s">
        <v>55</v>
      </c>
      <c r="H37" s="468"/>
      <c r="I37" s="435" t="s">
        <v>54</v>
      </c>
      <c r="J37" s="436" t="s">
        <v>53</v>
      </c>
      <c r="K37" s="437"/>
    </row>
    <row r="38" spans="1:15" ht="37.5" customHeight="1">
      <c r="B38" s="486"/>
      <c r="C38" s="435"/>
      <c r="D38" s="469"/>
      <c r="E38" s="435"/>
      <c r="F38" s="435"/>
      <c r="G38" s="435"/>
      <c r="H38" s="469"/>
      <c r="I38" s="435"/>
      <c r="J38" s="435"/>
      <c r="K38" s="438"/>
      <c r="N38" s="428"/>
      <c r="O38" s="428"/>
    </row>
    <row r="39" spans="1:15" ht="15.75" customHeight="1">
      <c r="B39" s="486"/>
      <c r="C39" s="435"/>
      <c r="D39" s="469"/>
      <c r="E39" s="435"/>
      <c r="F39" s="435"/>
      <c r="G39" s="435"/>
      <c r="H39" s="469"/>
      <c r="I39" s="435"/>
      <c r="J39" s="435"/>
      <c r="K39" s="438"/>
    </row>
    <row r="40" spans="1:15" ht="15.75" customHeight="1">
      <c r="B40" s="486"/>
      <c r="C40" s="435"/>
      <c r="D40" s="469"/>
      <c r="E40" s="435"/>
      <c r="F40" s="435"/>
      <c r="G40" s="435"/>
      <c r="H40" s="469"/>
      <c r="I40" s="435"/>
      <c r="J40" s="435"/>
      <c r="K40" s="438"/>
    </row>
    <row r="41" spans="1:15" ht="15.75" customHeight="1" thickBot="1">
      <c r="B41" s="256" t="s">
        <v>46</v>
      </c>
      <c r="C41" s="466" t="s">
        <v>44</v>
      </c>
      <c r="D41" s="467"/>
      <c r="E41" s="488" t="s">
        <v>45</v>
      </c>
      <c r="F41" s="466"/>
      <c r="G41" s="466" t="s">
        <v>394</v>
      </c>
      <c r="H41" s="466"/>
      <c r="I41" s="257" t="s">
        <v>45</v>
      </c>
      <c r="J41" s="466" t="s">
        <v>395</v>
      </c>
      <c r="K41" s="487"/>
    </row>
    <row r="42" spans="1:15" ht="6.7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5" ht="7.5" customHeight="1" thickBot="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5" ht="14.4" hidden="1" thickBot="1">
      <c r="A44" s="21"/>
      <c r="B44" s="470" t="s">
        <v>328</v>
      </c>
      <c r="C44" s="471"/>
      <c r="D44" s="471"/>
      <c r="E44" s="471"/>
      <c r="F44" s="471"/>
      <c r="G44" s="471"/>
      <c r="H44" s="471"/>
      <c r="I44" s="481" t="s">
        <v>327</v>
      </c>
      <c r="J44" s="482"/>
      <c r="K44" s="483"/>
      <c r="L44" s="71"/>
    </row>
    <row r="45" spans="1:15" hidden="1">
      <c r="A45" s="21"/>
      <c r="B45" s="457"/>
      <c r="C45" s="458"/>
      <c r="D45" s="458"/>
      <c r="E45" s="458"/>
      <c r="F45" s="458"/>
      <c r="G45" s="458"/>
      <c r="H45" s="458"/>
      <c r="I45" s="472" t="s">
        <v>326</v>
      </c>
      <c r="J45" s="473"/>
      <c r="K45" s="474"/>
      <c r="L45" s="71"/>
    </row>
    <row r="46" spans="1:15" hidden="1">
      <c r="B46" s="460"/>
      <c r="C46" s="461"/>
      <c r="D46" s="461"/>
      <c r="E46" s="461"/>
      <c r="F46" s="461"/>
      <c r="G46" s="461"/>
      <c r="H46" s="461"/>
      <c r="I46" s="475"/>
      <c r="J46" s="476"/>
      <c r="K46" s="477"/>
    </row>
    <row r="47" spans="1:15" hidden="1">
      <c r="B47" s="460"/>
      <c r="C47" s="461"/>
      <c r="D47" s="461"/>
      <c r="E47" s="461"/>
      <c r="F47" s="461"/>
      <c r="G47" s="461"/>
      <c r="H47" s="461"/>
      <c r="I47" s="475"/>
      <c r="J47" s="476"/>
      <c r="K47" s="477"/>
    </row>
    <row r="48" spans="1:15" hidden="1">
      <c r="B48" s="460"/>
      <c r="C48" s="461"/>
      <c r="D48" s="461"/>
      <c r="E48" s="461"/>
      <c r="F48" s="461"/>
      <c r="G48" s="461"/>
      <c r="H48" s="461"/>
      <c r="I48" s="475"/>
      <c r="J48" s="476"/>
      <c r="K48" s="477"/>
    </row>
    <row r="49" spans="1:11" ht="14.4" hidden="1" thickBot="1">
      <c r="B49" s="463"/>
      <c r="C49" s="464"/>
      <c r="D49" s="464"/>
      <c r="E49" s="464"/>
      <c r="F49" s="464"/>
      <c r="G49" s="464"/>
      <c r="H49" s="464"/>
      <c r="I49" s="478"/>
      <c r="J49" s="479"/>
      <c r="K49" s="480"/>
    </row>
    <row r="50" spans="1:11" ht="14.4" hidden="1" thickBot="1">
      <c r="B50" s="158" t="s">
        <v>329</v>
      </c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4.4" hidden="1" thickBot="1">
      <c r="A51" s="21"/>
      <c r="B51" s="470" t="s">
        <v>47</v>
      </c>
      <c r="C51" s="484"/>
      <c r="D51" s="484"/>
      <c r="E51" s="484"/>
      <c r="F51" s="484"/>
      <c r="G51" s="484"/>
      <c r="H51" s="484"/>
      <c r="I51" s="484"/>
      <c r="J51" s="484"/>
      <c r="K51" s="485"/>
    </row>
    <row r="52" spans="1:11" hidden="1">
      <c r="A52" s="21"/>
      <c r="B52" s="457"/>
      <c r="C52" s="458"/>
      <c r="D52" s="458"/>
      <c r="E52" s="458"/>
      <c r="F52" s="458"/>
      <c r="G52" s="458"/>
      <c r="H52" s="458"/>
      <c r="I52" s="458"/>
      <c r="J52" s="458"/>
      <c r="K52" s="459"/>
    </row>
    <row r="53" spans="1:11" hidden="1">
      <c r="A53" s="21"/>
      <c r="B53" s="460"/>
      <c r="C53" s="461"/>
      <c r="D53" s="461"/>
      <c r="E53" s="461"/>
      <c r="F53" s="461"/>
      <c r="G53" s="461"/>
      <c r="H53" s="461"/>
      <c r="I53" s="461"/>
      <c r="J53" s="461"/>
      <c r="K53" s="462"/>
    </row>
    <row r="54" spans="1:11" hidden="1">
      <c r="A54" s="21"/>
      <c r="B54" s="460"/>
      <c r="C54" s="461"/>
      <c r="D54" s="461"/>
      <c r="E54" s="461"/>
      <c r="F54" s="461"/>
      <c r="G54" s="461"/>
      <c r="H54" s="461"/>
      <c r="I54" s="461"/>
      <c r="J54" s="461"/>
      <c r="K54" s="462"/>
    </row>
    <row r="55" spans="1:11" hidden="1">
      <c r="A55" s="21"/>
      <c r="B55" s="460"/>
      <c r="C55" s="461"/>
      <c r="D55" s="461"/>
      <c r="E55" s="461"/>
      <c r="F55" s="461"/>
      <c r="G55" s="461"/>
      <c r="H55" s="461"/>
      <c r="I55" s="461"/>
      <c r="J55" s="461"/>
      <c r="K55" s="462"/>
    </row>
    <row r="56" spans="1:11" ht="14.4" hidden="1" thickBot="1">
      <c r="A56" s="21"/>
      <c r="B56" s="463"/>
      <c r="C56" s="464"/>
      <c r="D56" s="464"/>
      <c r="E56" s="464"/>
      <c r="F56" s="464"/>
      <c r="G56" s="464"/>
      <c r="H56" s="464"/>
      <c r="I56" s="464"/>
      <c r="J56" s="464"/>
      <c r="K56" s="465"/>
    </row>
    <row r="57" spans="1:11" ht="7.5" customHeight="1"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66">
    <mergeCell ref="B52:K56"/>
    <mergeCell ref="C41:D41"/>
    <mergeCell ref="G37:H40"/>
    <mergeCell ref="B44:H44"/>
    <mergeCell ref="B45:H49"/>
    <mergeCell ref="I45:K49"/>
    <mergeCell ref="I44:K44"/>
    <mergeCell ref="B51:K51"/>
    <mergeCell ref="B37:B40"/>
    <mergeCell ref="C37:D40"/>
    <mergeCell ref="G41:H41"/>
    <mergeCell ref="J41:K41"/>
    <mergeCell ref="E41:F41"/>
    <mergeCell ref="N38:O38"/>
    <mergeCell ref="D35:F35"/>
    <mergeCell ref="C32:E32"/>
    <mergeCell ref="I37:I40"/>
    <mergeCell ref="J37:K40"/>
    <mergeCell ref="E37:F40"/>
    <mergeCell ref="B36:G36"/>
    <mergeCell ref="H36:K36"/>
    <mergeCell ref="B34:H34"/>
    <mergeCell ref="K30:K35"/>
    <mergeCell ref="B35:C35"/>
    <mergeCell ref="B33:H33"/>
    <mergeCell ref="I30:I35"/>
    <mergeCell ref="G32:H32"/>
    <mergeCell ref="B31:H31"/>
    <mergeCell ref="S1:X1"/>
    <mergeCell ref="M7:P7"/>
    <mergeCell ref="S11:X14"/>
    <mergeCell ref="B7:K7"/>
    <mergeCell ref="S7:X8"/>
    <mergeCell ref="S2:X3"/>
    <mergeCell ref="I12:J12"/>
    <mergeCell ref="C11:G11"/>
    <mergeCell ref="B6:K6"/>
    <mergeCell ref="B3:E3"/>
    <mergeCell ref="I5:K5"/>
    <mergeCell ref="G4:K4"/>
    <mergeCell ref="S4:X6"/>
    <mergeCell ref="C12:G12"/>
    <mergeCell ref="C10:G10"/>
    <mergeCell ref="C8:G9"/>
    <mergeCell ref="C28:D28"/>
    <mergeCell ref="C29:D29"/>
    <mergeCell ref="B30:H30"/>
    <mergeCell ref="S19:X27"/>
    <mergeCell ref="B21:D21"/>
    <mergeCell ref="B22:D22"/>
    <mergeCell ref="B20:D20"/>
    <mergeCell ref="B23:D23"/>
    <mergeCell ref="B24:K24"/>
    <mergeCell ref="B25:D25"/>
    <mergeCell ref="B27:D27"/>
    <mergeCell ref="B26:D26"/>
    <mergeCell ref="B18:B19"/>
    <mergeCell ref="C18:D18"/>
    <mergeCell ref="C19:D19"/>
    <mergeCell ref="B8:B9"/>
    <mergeCell ref="S15:X17"/>
    <mergeCell ref="B14:C15"/>
    <mergeCell ref="Y15:Y17"/>
    <mergeCell ref="H12:H13"/>
    <mergeCell ref="Y11:Y14"/>
    <mergeCell ref="B16:C17"/>
  </mergeCells>
  <conditionalFormatting sqref="S11:X14">
    <cfRule type="cellIs" dxfId="5" priority="2" stopIfTrue="1" operator="equal">
      <formula>"Stawka nie może być większa niż 75 zł, jeżeli akcja nie jest organizowana w COSie -Twoja akcja przekroczyła stawkę!!!"</formula>
    </cfRule>
    <cfRule type="cellIs" dxfId="4" priority="3" stopIfTrue="1" operator="equal">
      <formula>"Stawka nie może być większa niż 75 zł, jeżeli akcja nie jest organizowana w COSie -Twoja akcja przekroczyła stawkę!!"</formula>
    </cfRule>
  </conditionalFormatting>
  <conditionalFormatting sqref="S15:X17">
    <cfRule type="cellIs" dxfId="3" priority="1" stopIfTrue="1" operator="equal">
      <formula>"Koszty ogółem muszą być równe sumie kosztów WSS i kosztów własnych - popraw wartości!!!"</formula>
    </cfRule>
  </conditionalFormatting>
  <dataValidations count="8">
    <dataValidation type="whole" allowBlank="1" showInputMessage="1" showErrorMessage="1" errorTitle="Nieprawidłowa liczba" error="Wpisz liczbę od 1 do 12!!!" promptTitle="Miesiąc" prompt="Wpisz liczbę pomiędzy 1, a 12" sqref="J9 J11" xr:uid="{00000000-0002-0000-0000-000000000000}">
      <formula1>1</formula1>
      <formula2>12</formula2>
    </dataValidation>
    <dataValidation type="whole" allowBlank="1" showInputMessage="1" showErrorMessage="1" errorTitle="Błąd!!!" error="Wpisz liczbę od 1 - 31!!!" promptTitle="Dzień" prompt="Wpisz numer od 1 - 31" sqref="I9 I11" xr:uid="{00000000-0002-0000-0000-000001000000}">
      <formula1>1</formula1>
      <formula2>31</formula2>
    </dataValidation>
    <dataValidation type="whole" allowBlank="1" showInputMessage="1" showErrorMessage="1" promptTitle="Rok" prompt="Wpisz rok w formacie 4-cyfrowym_x000a_np.: 2009" sqref="K9 K11" xr:uid="{00000000-0002-0000-0000-000002000000}">
      <formula1>2009</formula1>
      <formula2>2099</formula2>
    </dataValidation>
    <dataValidation allowBlank="1" showInputMessage="1" showErrorMessage="1" promptTitle="Nie uzupełniać" prompt="Uzupełni się automatycznie!!!" sqref="J2" xr:uid="{00000000-0002-0000-0000-000003000000}"/>
    <dataValidation allowBlank="1" showInputMessage="1" showErrorMessage="1" promptTitle="Uwaga!!!" prompt="Nadaje WSS Poznań po zatwierdzeniu preliminarza!!!" sqref="K2" xr:uid="{00000000-0002-0000-0000-000004000000}"/>
    <dataValidation errorStyle="information" operator="lessThanOrEqual" allowBlank="1" showInputMessage="1" errorTitle="Uwaga!!!" error="Stawka większa niż 75 zł!!!_x000a_Preliminarz będzie zatwierdzony tylko jeśli akcja odbywa się w COS'ie!!!" sqref="M29" xr:uid="{00000000-0002-0000-0000-000005000000}"/>
    <dataValidation operator="equal" allowBlank="1" showInputMessage="1" showErrorMessage="1" promptTitle="Nie wypełniać" prompt="Pole wypełniane automatycznie lub wymagana jest konsultacja z metodykiem!!!" sqref="F16" xr:uid="{00000000-0002-0000-0000-000006000000}"/>
    <dataValidation allowBlank="1" showInputMessage="1" showErrorMessage="1" promptTitle="Uwaga!!!" prompt="Proszę uzupełniać tylko białe pola - pola szare wypełnią się automatycznie po wypełnieniu preliminarza!!!" sqref="A1" xr:uid="{00000000-0002-0000-0000-000007000000}"/>
  </dataValidation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Z122"/>
  <sheetViews>
    <sheetView view="pageBreakPreview" zoomScaleNormal="100" zoomScaleSheetLayoutView="100" workbookViewId="0"/>
  </sheetViews>
  <sheetFormatPr defaultRowHeight="13.8"/>
  <cols>
    <col min="1" max="1" width="3.59765625" customWidth="1"/>
    <col min="9" max="9" width="5.69921875" customWidth="1"/>
    <col min="10" max="10" width="10.8984375" customWidth="1"/>
    <col min="13" max="13" width="4.09765625" customWidth="1"/>
    <col min="14" max="14" width="4" customWidth="1"/>
    <col min="22" max="22" width="5.69921875" customWidth="1"/>
    <col min="24" max="25" width="9" style="1" customWidth="1"/>
    <col min="26" max="26" width="3.5" style="1" customWidth="1"/>
  </cols>
  <sheetData>
    <row r="1" spans="1:25" ht="14.4" thickBot="1">
      <c r="A1" s="32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4.4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8" thickBot="1">
      <c r="A3" s="1"/>
      <c r="B3" s="163"/>
      <c r="C3" s="164"/>
      <c r="D3" s="164"/>
      <c r="E3" s="164"/>
      <c r="F3" s="164"/>
      <c r="G3" s="164"/>
      <c r="H3" s="164"/>
      <c r="I3" s="165" t="s">
        <v>63</v>
      </c>
      <c r="J3" s="166" t="s">
        <v>64</v>
      </c>
      <c r="K3" s="496" t="e">
        <f>CONCATENATE('1 Preliminarz KWM'!J2,'1 Preliminarz KWM'!K2)</f>
        <v>#NUM!</v>
      </c>
      <c r="L3" s="497"/>
      <c r="M3" s="1"/>
      <c r="N3" s="1"/>
      <c r="O3" s="163"/>
      <c r="P3" s="164"/>
      <c r="Q3" s="164"/>
      <c r="R3" s="164"/>
      <c r="S3" s="164"/>
      <c r="T3" s="164"/>
      <c r="U3" s="164"/>
      <c r="V3" s="165" t="s">
        <v>63</v>
      </c>
      <c r="W3" s="166" t="s">
        <v>64</v>
      </c>
      <c r="X3" s="496" t="e">
        <f>K3</f>
        <v>#NUM!</v>
      </c>
      <c r="Y3" s="497"/>
    </row>
    <row r="4" spans="1:25">
      <c r="A4" s="1"/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8"/>
      <c r="P4" s="1"/>
      <c r="Q4" s="1"/>
      <c r="R4" s="1"/>
      <c r="S4" s="1"/>
      <c r="T4" s="1"/>
      <c r="U4" s="1"/>
      <c r="V4" s="1"/>
      <c r="W4" s="1"/>
    </row>
    <row r="5" spans="1:25" ht="17.399999999999999">
      <c r="A5" s="1"/>
      <c r="B5" s="19" t="s">
        <v>332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9" t="s">
        <v>332</v>
      </c>
      <c r="P5" s="1"/>
      <c r="Q5" s="1"/>
      <c r="R5" s="1"/>
      <c r="S5" s="1"/>
      <c r="T5" s="1"/>
      <c r="U5" s="1"/>
      <c r="V5" s="1"/>
      <c r="W5" s="1"/>
    </row>
    <row r="6" spans="1:25" ht="15.6">
      <c r="A6" s="1"/>
      <c r="B6" s="18"/>
      <c r="C6" s="1"/>
      <c r="D6" s="1"/>
      <c r="E6" s="1"/>
      <c r="F6" s="1"/>
      <c r="G6" s="498" t="s">
        <v>361</v>
      </c>
      <c r="H6" s="498"/>
      <c r="I6" s="498"/>
      <c r="J6" s="498"/>
      <c r="K6" s="498"/>
      <c r="L6" s="498"/>
      <c r="M6" s="1"/>
      <c r="N6" s="1"/>
      <c r="O6" s="18"/>
      <c r="P6" s="1"/>
      <c r="Q6" s="1"/>
      <c r="R6" s="1"/>
      <c r="S6" s="1"/>
      <c r="T6" s="498" t="s">
        <v>361</v>
      </c>
      <c r="U6" s="498"/>
      <c r="V6" s="498"/>
      <c r="W6" s="498"/>
      <c r="X6" s="498"/>
      <c r="Y6" s="498"/>
    </row>
    <row r="7" spans="1:25" ht="18.600000000000001">
      <c r="A7" s="1"/>
      <c r="B7" s="414" t="s">
        <v>65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1"/>
      <c r="N7" s="1"/>
      <c r="O7" s="414" t="s">
        <v>65</v>
      </c>
      <c r="P7" s="414"/>
      <c r="Q7" s="414"/>
      <c r="R7" s="414"/>
      <c r="S7" s="414"/>
      <c r="T7" s="414"/>
      <c r="U7" s="414"/>
      <c r="V7" s="414"/>
      <c r="W7" s="414"/>
      <c r="X7" s="414"/>
      <c r="Y7" s="414"/>
    </row>
    <row r="8" spans="1:25" ht="19.2" thickBot="1">
      <c r="A8" s="1"/>
      <c r="B8" s="499" t="s">
        <v>66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1"/>
      <c r="N8" s="1"/>
      <c r="O8" s="499" t="s">
        <v>66</v>
      </c>
      <c r="P8" s="499"/>
      <c r="Q8" s="499"/>
      <c r="R8" s="499"/>
      <c r="S8" s="499"/>
      <c r="T8" s="499"/>
      <c r="U8" s="499"/>
      <c r="V8" s="499"/>
      <c r="W8" s="499"/>
      <c r="X8" s="499"/>
      <c r="Y8" s="499"/>
    </row>
    <row r="9" spans="1:25" ht="31.2" customHeight="1" thickBot="1">
      <c r="A9" s="21"/>
      <c r="B9" s="491" t="s">
        <v>67</v>
      </c>
      <c r="C9" s="491"/>
      <c r="D9" s="493" t="str">
        <f>'1 Preliminarz KWM'!C8</f>
        <v>[Tu wpisz nazwę dyscypliny]</v>
      </c>
      <c r="E9" s="493"/>
      <c r="F9" s="491" t="s">
        <v>68</v>
      </c>
      <c r="G9" s="491"/>
      <c r="H9" s="492" t="e">
        <f>"od "&amp;TEXT(DATE('1 Preliminarz KWM'!K9,'1 Preliminarz KWM'!J9,'1 Preliminarz KWM'!I9),"dd-mm-rrrr")&amp;" do "&amp;TEXT(DATE('1 Preliminarz KWM'!K11,'1 Preliminarz KWM'!J11,'1 Preliminarz KWM'!I11),"dd-mm-rrrr")</f>
        <v>#NUM!</v>
      </c>
      <c r="I9" s="493"/>
      <c r="J9" s="22" t="s">
        <v>69</v>
      </c>
      <c r="K9" s="493" t="str">
        <f>'1 Preliminarz KWM'!C10</f>
        <v>[Tu wpisz miejscowość]</v>
      </c>
      <c r="L9" s="493"/>
      <c r="M9" s="1"/>
      <c r="N9" s="21"/>
      <c r="O9" s="491" t="s">
        <v>67</v>
      </c>
      <c r="P9" s="491"/>
      <c r="Q9" s="493" t="str">
        <f>D9</f>
        <v>[Tu wpisz nazwę dyscypliny]</v>
      </c>
      <c r="R9" s="493"/>
      <c r="S9" s="491" t="s">
        <v>68</v>
      </c>
      <c r="T9" s="491"/>
      <c r="U9" s="492" t="e">
        <f>H9</f>
        <v>#NUM!</v>
      </c>
      <c r="V9" s="493"/>
      <c r="W9" s="22" t="s">
        <v>69</v>
      </c>
      <c r="X9" s="493" t="str">
        <f>K9</f>
        <v>[Tu wpisz miejscowość]</v>
      </c>
      <c r="Y9" s="493"/>
    </row>
    <row r="10" spans="1:25" ht="24" thickBot="1">
      <c r="A10" s="21"/>
      <c r="B10" s="23" t="s">
        <v>70</v>
      </c>
      <c r="C10" s="494" t="s">
        <v>474</v>
      </c>
      <c r="D10" s="494"/>
      <c r="E10" s="495" t="s">
        <v>71</v>
      </c>
      <c r="F10" s="495"/>
      <c r="G10" s="495" t="s">
        <v>72</v>
      </c>
      <c r="H10" s="495"/>
      <c r="I10" s="495" t="s">
        <v>73</v>
      </c>
      <c r="J10" s="495"/>
      <c r="K10" s="495"/>
      <c r="L10" s="24" t="s">
        <v>75</v>
      </c>
      <c r="M10" s="1"/>
      <c r="N10" s="21"/>
      <c r="O10" s="23" t="s">
        <v>70</v>
      </c>
      <c r="P10" s="494" t="s">
        <v>474</v>
      </c>
      <c r="Q10" s="494"/>
      <c r="R10" s="495" t="s">
        <v>71</v>
      </c>
      <c r="S10" s="495"/>
      <c r="T10" s="495" t="s">
        <v>72</v>
      </c>
      <c r="U10" s="495"/>
      <c r="V10" s="495" t="s">
        <v>73</v>
      </c>
      <c r="W10" s="495"/>
      <c r="X10" s="495"/>
      <c r="Y10" s="24" t="s">
        <v>75</v>
      </c>
    </row>
    <row r="11" spans="1:25" ht="16.2" thickBot="1">
      <c r="A11" s="21"/>
      <c r="B11" s="87">
        <v>1</v>
      </c>
      <c r="C11" s="490"/>
      <c r="D11" s="490"/>
      <c r="E11" s="490"/>
      <c r="F11" s="490"/>
      <c r="G11" s="490"/>
      <c r="H11" s="490"/>
      <c r="I11" s="490"/>
      <c r="J11" s="490"/>
      <c r="K11" s="490"/>
      <c r="L11" s="106"/>
      <c r="M11" s="1"/>
      <c r="N11" s="21"/>
      <c r="O11" s="87">
        <v>101</v>
      </c>
      <c r="P11" s="490"/>
      <c r="Q11" s="490"/>
      <c r="R11" s="490"/>
      <c r="S11" s="490"/>
      <c r="T11" s="490"/>
      <c r="U11" s="490"/>
      <c r="V11" s="490"/>
      <c r="W11" s="490"/>
      <c r="X11" s="490"/>
      <c r="Y11" s="106"/>
    </row>
    <row r="12" spans="1:25" ht="16.2" thickBot="1">
      <c r="A12" s="21"/>
      <c r="B12" s="87">
        <v>2</v>
      </c>
      <c r="C12" s="490"/>
      <c r="D12" s="490"/>
      <c r="E12" s="490"/>
      <c r="F12" s="490"/>
      <c r="G12" s="490"/>
      <c r="H12" s="490"/>
      <c r="I12" s="490"/>
      <c r="J12" s="490"/>
      <c r="K12" s="490"/>
      <c r="L12" s="106"/>
      <c r="M12" s="1"/>
      <c r="N12" s="21"/>
      <c r="O12" s="87">
        <v>102</v>
      </c>
      <c r="P12" s="490"/>
      <c r="Q12" s="490"/>
      <c r="R12" s="490"/>
      <c r="S12" s="490"/>
      <c r="T12" s="490"/>
      <c r="U12" s="490"/>
      <c r="V12" s="490"/>
      <c r="W12" s="490"/>
      <c r="X12" s="490"/>
      <c r="Y12" s="106"/>
    </row>
    <row r="13" spans="1:25" ht="16.2" thickBot="1">
      <c r="A13" s="21"/>
      <c r="B13" s="87">
        <v>3</v>
      </c>
      <c r="C13" s="490"/>
      <c r="D13" s="490"/>
      <c r="E13" s="490"/>
      <c r="F13" s="490"/>
      <c r="G13" s="490"/>
      <c r="H13" s="490"/>
      <c r="I13" s="490"/>
      <c r="J13" s="490"/>
      <c r="K13" s="490"/>
      <c r="L13" s="106"/>
      <c r="M13" s="1"/>
      <c r="N13" s="21"/>
      <c r="O13" s="87">
        <v>103</v>
      </c>
      <c r="P13" s="490"/>
      <c r="Q13" s="490"/>
      <c r="R13" s="490"/>
      <c r="S13" s="490"/>
      <c r="T13" s="490"/>
      <c r="U13" s="490"/>
      <c r="V13" s="490"/>
      <c r="W13" s="490"/>
      <c r="X13" s="490"/>
      <c r="Y13" s="106"/>
    </row>
    <row r="14" spans="1:25" ht="16.2" thickBot="1">
      <c r="A14" s="21"/>
      <c r="B14" s="87">
        <v>4</v>
      </c>
      <c r="C14" s="490"/>
      <c r="D14" s="490"/>
      <c r="E14" s="490"/>
      <c r="F14" s="490"/>
      <c r="G14" s="490"/>
      <c r="H14" s="490"/>
      <c r="I14" s="490"/>
      <c r="J14" s="490"/>
      <c r="K14" s="490"/>
      <c r="L14" s="106"/>
      <c r="M14" s="1"/>
      <c r="N14" s="21"/>
      <c r="O14" s="87">
        <v>104</v>
      </c>
      <c r="P14" s="490"/>
      <c r="Q14" s="490"/>
      <c r="R14" s="490"/>
      <c r="S14" s="490"/>
      <c r="T14" s="490"/>
      <c r="U14" s="490"/>
      <c r="V14" s="490"/>
      <c r="W14" s="490"/>
      <c r="X14" s="490"/>
      <c r="Y14" s="106"/>
    </row>
    <row r="15" spans="1:25" ht="16.2" thickBot="1">
      <c r="A15" s="21"/>
      <c r="B15" s="87">
        <v>5</v>
      </c>
      <c r="C15" s="489"/>
      <c r="D15" s="489"/>
      <c r="E15" s="490"/>
      <c r="F15" s="490"/>
      <c r="G15" s="490"/>
      <c r="H15" s="490"/>
      <c r="I15" s="490"/>
      <c r="J15" s="490"/>
      <c r="K15" s="490"/>
      <c r="L15" s="106"/>
      <c r="M15" s="1"/>
      <c r="N15" s="21"/>
      <c r="O15" s="87">
        <v>105</v>
      </c>
      <c r="P15" s="489"/>
      <c r="Q15" s="489"/>
      <c r="R15" s="490"/>
      <c r="S15" s="490"/>
      <c r="T15" s="490"/>
      <c r="U15" s="490"/>
      <c r="V15" s="490"/>
      <c r="W15" s="490"/>
      <c r="X15" s="490"/>
      <c r="Y15" s="106"/>
    </row>
    <row r="16" spans="1:25" ht="16.2" thickBot="1">
      <c r="A16" s="21"/>
      <c r="B16" s="87">
        <v>6</v>
      </c>
      <c r="C16" s="489"/>
      <c r="D16" s="489"/>
      <c r="E16" s="490"/>
      <c r="F16" s="490"/>
      <c r="G16" s="490"/>
      <c r="H16" s="490"/>
      <c r="I16" s="490"/>
      <c r="J16" s="490"/>
      <c r="K16" s="490"/>
      <c r="L16" s="106"/>
      <c r="M16" s="1"/>
      <c r="N16" s="21"/>
      <c r="O16" s="87">
        <v>106</v>
      </c>
      <c r="P16" s="489"/>
      <c r="Q16" s="489"/>
      <c r="R16" s="490"/>
      <c r="S16" s="490"/>
      <c r="T16" s="490"/>
      <c r="U16" s="490"/>
      <c r="V16" s="490"/>
      <c r="W16" s="490"/>
      <c r="X16" s="490"/>
      <c r="Y16" s="106"/>
    </row>
    <row r="17" spans="1:25" ht="16.2" thickBot="1">
      <c r="A17" s="21"/>
      <c r="B17" s="87">
        <v>7</v>
      </c>
      <c r="C17" s="489"/>
      <c r="D17" s="489"/>
      <c r="E17" s="490"/>
      <c r="F17" s="490"/>
      <c r="G17" s="490"/>
      <c r="H17" s="490"/>
      <c r="I17" s="490"/>
      <c r="J17" s="490"/>
      <c r="K17" s="490"/>
      <c r="L17" s="106"/>
      <c r="M17" s="1"/>
      <c r="N17" s="21"/>
      <c r="O17" s="87">
        <v>107</v>
      </c>
      <c r="P17" s="489"/>
      <c r="Q17" s="489"/>
      <c r="R17" s="490"/>
      <c r="S17" s="490"/>
      <c r="T17" s="490"/>
      <c r="U17" s="490"/>
      <c r="V17" s="490"/>
      <c r="W17" s="490"/>
      <c r="X17" s="490"/>
      <c r="Y17" s="106"/>
    </row>
    <row r="18" spans="1:25" ht="16.2" thickBot="1">
      <c r="A18" s="21"/>
      <c r="B18" s="87">
        <v>8</v>
      </c>
      <c r="C18" s="489"/>
      <c r="D18" s="489"/>
      <c r="E18" s="490"/>
      <c r="F18" s="490"/>
      <c r="G18" s="490"/>
      <c r="H18" s="490"/>
      <c r="I18" s="490"/>
      <c r="J18" s="490"/>
      <c r="K18" s="490"/>
      <c r="L18" s="106"/>
      <c r="M18" s="1"/>
      <c r="N18" s="21"/>
      <c r="O18" s="87">
        <v>108</v>
      </c>
      <c r="P18" s="489"/>
      <c r="Q18" s="489"/>
      <c r="R18" s="490"/>
      <c r="S18" s="490"/>
      <c r="T18" s="490"/>
      <c r="U18" s="490"/>
      <c r="V18" s="490"/>
      <c r="W18" s="490"/>
      <c r="X18" s="490"/>
      <c r="Y18" s="106"/>
    </row>
    <row r="19" spans="1:25" ht="16.2" thickBot="1">
      <c r="A19" s="21"/>
      <c r="B19" s="87">
        <v>9</v>
      </c>
      <c r="C19" s="489"/>
      <c r="D19" s="489"/>
      <c r="E19" s="490"/>
      <c r="F19" s="490"/>
      <c r="G19" s="489"/>
      <c r="H19" s="489"/>
      <c r="I19" s="489"/>
      <c r="J19" s="489"/>
      <c r="K19" s="489"/>
      <c r="L19" s="105"/>
      <c r="M19" s="1"/>
      <c r="N19" s="21"/>
      <c r="O19" s="87">
        <v>109</v>
      </c>
      <c r="P19" s="489"/>
      <c r="Q19" s="489"/>
      <c r="R19" s="490"/>
      <c r="S19" s="490"/>
      <c r="T19" s="489"/>
      <c r="U19" s="489"/>
      <c r="V19" s="489"/>
      <c r="W19" s="489"/>
      <c r="X19" s="489"/>
      <c r="Y19" s="105"/>
    </row>
    <row r="20" spans="1:25" ht="16.2" thickBot="1">
      <c r="A20" s="21"/>
      <c r="B20" s="87">
        <v>10</v>
      </c>
      <c r="C20" s="489"/>
      <c r="D20" s="489"/>
      <c r="E20" s="490"/>
      <c r="F20" s="490"/>
      <c r="G20" s="489"/>
      <c r="H20" s="489"/>
      <c r="I20" s="489"/>
      <c r="J20" s="489"/>
      <c r="K20" s="489"/>
      <c r="L20" s="105"/>
      <c r="M20" s="1"/>
      <c r="N20" s="21"/>
      <c r="O20" s="87">
        <v>110</v>
      </c>
      <c r="P20" s="489"/>
      <c r="Q20" s="489"/>
      <c r="R20" s="490"/>
      <c r="S20" s="490"/>
      <c r="T20" s="489"/>
      <c r="U20" s="489"/>
      <c r="V20" s="489"/>
      <c r="W20" s="489"/>
      <c r="X20" s="489"/>
      <c r="Y20" s="105"/>
    </row>
    <row r="21" spans="1:25" ht="16.2" thickBot="1">
      <c r="A21" s="21"/>
      <c r="B21" s="87">
        <v>11</v>
      </c>
      <c r="C21" s="489"/>
      <c r="D21" s="489"/>
      <c r="E21" s="490"/>
      <c r="F21" s="490"/>
      <c r="G21" s="489"/>
      <c r="H21" s="489"/>
      <c r="I21" s="489"/>
      <c r="J21" s="489"/>
      <c r="K21" s="489"/>
      <c r="L21" s="105"/>
      <c r="M21" s="1"/>
      <c r="N21" s="21"/>
      <c r="O21" s="87">
        <v>111</v>
      </c>
      <c r="P21" s="489"/>
      <c r="Q21" s="489"/>
      <c r="R21" s="490"/>
      <c r="S21" s="490"/>
      <c r="T21" s="489"/>
      <c r="U21" s="489"/>
      <c r="V21" s="489"/>
      <c r="W21" s="489"/>
      <c r="X21" s="489"/>
      <c r="Y21" s="105"/>
    </row>
    <row r="22" spans="1:25" ht="16.2" thickBot="1">
      <c r="A22" s="21"/>
      <c r="B22" s="87">
        <v>12</v>
      </c>
      <c r="C22" s="489"/>
      <c r="D22" s="489"/>
      <c r="E22" s="490"/>
      <c r="F22" s="490"/>
      <c r="G22" s="489"/>
      <c r="H22" s="489"/>
      <c r="I22" s="489"/>
      <c r="J22" s="489"/>
      <c r="K22" s="489"/>
      <c r="L22" s="105"/>
      <c r="M22" s="1"/>
      <c r="N22" s="21"/>
      <c r="O22" s="87">
        <v>112</v>
      </c>
      <c r="P22" s="489"/>
      <c r="Q22" s="489"/>
      <c r="R22" s="490"/>
      <c r="S22" s="490"/>
      <c r="T22" s="489"/>
      <c r="U22" s="489"/>
      <c r="V22" s="489"/>
      <c r="W22" s="489"/>
      <c r="X22" s="489"/>
      <c r="Y22" s="105"/>
    </row>
    <row r="23" spans="1:25" ht="16.2" thickBot="1">
      <c r="A23" s="21"/>
      <c r="B23" s="87">
        <v>13</v>
      </c>
      <c r="C23" s="489"/>
      <c r="D23" s="489"/>
      <c r="E23" s="490"/>
      <c r="F23" s="490"/>
      <c r="G23" s="489"/>
      <c r="H23" s="489"/>
      <c r="I23" s="489"/>
      <c r="J23" s="489"/>
      <c r="K23" s="489"/>
      <c r="L23" s="105"/>
      <c r="M23" s="1"/>
      <c r="N23" s="21"/>
      <c r="O23" s="87">
        <v>113</v>
      </c>
      <c r="P23" s="489"/>
      <c r="Q23" s="489"/>
      <c r="R23" s="490"/>
      <c r="S23" s="490"/>
      <c r="T23" s="489"/>
      <c r="U23" s="489"/>
      <c r="V23" s="489"/>
      <c r="W23" s="489"/>
      <c r="X23" s="489"/>
      <c r="Y23" s="105"/>
    </row>
    <row r="24" spans="1:25" ht="16.2" thickBot="1">
      <c r="A24" s="21"/>
      <c r="B24" s="87">
        <v>14</v>
      </c>
      <c r="C24" s="489"/>
      <c r="D24" s="489"/>
      <c r="E24" s="490"/>
      <c r="F24" s="490"/>
      <c r="G24" s="489"/>
      <c r="H24" s="489"/>
      <c r="I24" s="489"/>
      <c r="J24" s="489"/>
      <c r="K24" s="489"/>
      <c r="L24" s="105"/>
      <c r="M24" s="1"/>
      <c r="N24" s="21"/>
      <c r="O24" s="87">
        <v>114</v>
      </c>
      <c r="P24" s="489"/>
      <c r="Q24" s="489"/>
      <c r="R24" s="490"/>
      <c r="S24" s="490"/>
      <c r="T24" s="489"/>
      <c r="U24" s="489"/>
      <c r="V24" s="489"/>
      <c r="W24" s="489"/>
      <c r="X24" s="489"/>
      <c r="Y24" s="105"/>
    </row>
    <row r="25" spans="1:25" ht="16.2" thickBot="1">
      <c r="A25" s="21"/>
      <c r="B25" s="87">
        <v>15</v>
      </c>
      <c r="C25" s="489"/>
      <c r="D25" s="489"/>
      <c r="E25" s="490"/>
      <c r="F25" s="490"/>
      <c r="G25" s="489"/>
      <c r="H25" s="489"/>
      <c r="I25" s="489"/>
      <c r="J25" s="489"/>
      <c r="K25" s="489"/>
      <c r="L25" s="105"/>
      <c r="M25" s="1"/>
      <c r="N25" s="21"/>
      <c r="O25" s="87">
        <v>115</v>
      </c>
      <c r="P25" s="489"/>
      <c r="Q25" s="489"/>
      <c r="R25" s="490"/>
      <c r="S25" s="490"/>
      <c r="T25" s="489"/>
      <c r="U25" s="489"/>
      <c r="V25" s="489"/>
      <c r="W25" s="489"/>
      <c r="X25" s="489"/>
      <c r="Y25" s="105"/>
    </row>
    <row r="26" spans="1:25" ht="16.2" thickBot="1">
      <c r="A26" s="21"/>
      <c r="B26" s="87">
        <v>16</v>
      </c>
      <c r="C26" s="489"/>
      <c r="D26" s="489"/>
      <c r="E26" s="490"/>
      <c r="F26" s="490"/>
      <c r="G26" s="489"/>
      <c r="H26" s="489"/>
      <c r="I26" s="489"/>
      <c r="J26" s="489"/>
      <c r="K26" s="489"/>
      <c r="L26" s="105"/>
      <c r="M26" s="1"/>
      <c r="N26" s="21"/>
      <c r="O26" s="87">
        <v>116</v>
      </c>
      <c r="P26" s="489"/>
      <c r="Q26" s="489"/>
      <c r="R26" s="490"/>
      <c r="S26" s="490"/>
      <c r="T26" s="489"/>
      <c r="U26" s="489"/>
      <c r="V26" s="489"/>
      <c r="W26" s="489"/>
      <c r="X26" s="489"/>
      <c r="Y26" s="105"/>
    </row>
    <row r="27" spans="1:25" ht="16.2" thickBot="1">
      <c r="A27" s="21"/>
      <c r="B27" s="87">
        <v>17</v>
      </c>
      <c r="C27" s="489"/>
      <c r="D27" s="489"/>
      <c r="E27" s="490"/>
      <c r="F27" s="490"/>
      <c r="G27" s="489"/>
      <c r="H27" s="489"/>
      <c r="I27" s="489"/>
      <c r="J27" s="489"/>
      <c r="K27" s="489"/>
      <c r="L27" s="105"/>
      <c r="M27" s="1"/>
      <c r="N27" s="21"/>
      <c r="O27" s="87">
        <v>117</v>
      </c>
      <c r="P27" s="489"/>
      <c r="Q27" s="489"/>
      <c r="R27" s="490"/>
      <c r="S27" s="490"/>
      <c r="T27" s="489"/>
      <c r="U27" s="489"/>
      <c r="V27" s="489"/>
      <c r="W27" s="489"/>
      <c r="X27" s="489"/>
      <c r="Y27" s="105"/>
    </row>
    <row r="28" spans="1:25" ht="16.2" thickBot="1">
      <c r="A28" s="21"/>
      <c r="B28" s="87">
        <v>18</v>
      </c>
      <c r="C28" s="489"/>
      <c r="D28" s="489"/>
      <c r="E28" s="490"/>
      <c r="F28" s="490"/>
      <c r="G28" s="489"/>
      <c r="H28" s="489"/>
      <c r="I28" s="489"/>
      <c r="J28" s="489"/>
      <c r="K28" s="489"/>
      <c r="L28" s="105"/>
      <c r="M28" s="1"/>
      <c r="N28" s="21"/>
      <c r="O28" s="87">
        <v>118</v>
      </c>
      <c r="P28" s="489"/>
      <c r="Q28" s="489"/>
      <c r="R28" s="490"/>
      <c r="S28" s="490"/>
      <c r="T28" s="489"/>
      <c r="U28" s="489"/>
      <c r="V28" s="489"/>
      <c r="W28" s="489"/>
      <c r="X28" s="489"/>
      <c r="Y28" s="105"/>
    </row>
    <row r="29" spans="1:25" ht="16.2" thickBot="1">
      <c r="A29" s="21"/>
      <c r="B29" s="87">
        <v>19</v>
      </c>
      <c r="C29" s="489"/>
      <c r="D29" s="489"/>
      <c r="E29" s="490"/>
      <c r="F29" s="490"/>
      <c r="G29" s="489"/>
      <c r="H29" s="489"/>
      <c r="I29" s="489"/>
      <c r="J29" s="489"/>
      <c r="K29" s="489"/>
      <c r="L29" s="105"/>
      <c r="M29" s="1"/>
      <c r="N29" s="21"/>
      <c r="O29" s="87">
        <v>119</v>
      </c>
      <c r="P29" s="489"/>
      <c r="Q29" s="489"/>
      <c r="R29" s="490"/>
      <c r="S29" s="490"/>
      <c r="T29" s="489"/>
      <c r="U29" s="489"/>
      <c r="V29" s="489"/>
      <c r="W29" s="489"/>
      <c r="X29" s="489"/>
      <c r="Y29" s="105"/>
    </row>
    <row r="30" spans="1:25" ht="16.2" thickBot="1">
      <c r="A30" s="21"/>
      <c r="B30" s="87">
        <v>20</v>
      </c>
      <c r="C30" s="489"/>
      <c r="D30" s="489"/>
      <c r="E30" s="490"/>
      <c r="F30" s="490"/>
      <c r="G30" s="489"/>
      <c r="H30" s="489"/>
      <c r="I30" s="489"/>
      <c r="J30" s="489"/>
      <c r="K30" s="489"/>
      <c r="L30" s="105"/>
      <c r="M30" s="1"/>
      <c r="N30" s="21"/>
      <c r="O30" s="87">
        <v>120</v>
      </c>
      <c r="P30" s="489"/>
      <c r="Q30" s="489"/>
      <c r="R30" s="490"/>
      <c r="S30" s="490"/>
      <c r="T30" s="489"/>
      <c r="U30" s="489"/>
      <c r="V30" s="489"/>
      <c r="W30" s="489"/>
      <c r="X30" s="489"/>
      <c r="Y30" s="105"/>
    </row>
    <row r="31" spans="1:25" ht="16.2" thickBot="1">
      <c r="A31" s="21"/>
      <c r="B31" s="87">
        <v>21</v>
      </c>
      <c r="C31" s="489"/>
      <c r="D31" s="489"/>
      <c r="E31" s="490"/>
      <c r="F31" s="490"/>
      <c r="G31" s="489"/>
      <c r="H31" s="489"/>
      <c r="I31" s="489"/>
      <c r="J31" s="489"/>
      <c r="K31" s="489"/>
      <c r="L31" s="105"/>
      <c r="M31" s="1"/>
      <c r="N31" s="21"/>
      <c r="O31" s="87">
        <v>121</v>
      </c>
      <c r="P31" s="489"/>
      <c r="Q31" s="489"/>
      <c r="R31" s="490"/>
      <c r="S31" s="490"/>
      <c r="T31" s="489"/>
      <c r="U31" s="489"/>
      <c r="V31" s="489"/>
      <c r="W31" s="489"/>
      <c r="X31" s="489"/>
      <c r="Y31" s="105"/>
    </row>
    <row r="32" spans="1:25" ht="16.2" thickBot="1">
      <c r="A32" s="21"/>
      <c r="B32" s="87">
        <v>22</v>
      </c>
      <c r="C32" s="489"/>
      <c r="D32" s="489"/>
      <c r="E32" s="490"/>
      <c r="F32" s="490"/>
      <c r="G32" s="489"/>
      <c r="H32" s="489"/>
      <c r="I32" s="489"/>
      <c r="J32" s="489"/>
      <c r="K32" s="489"/>
      <c r="L32" s="105"/>
      <c r="M32" s="1"/>
      <c r="N32" s="21"/>
      <c r="O32" s="87">
        <v>122</v>
      </c>
      <c r="P32" s="489"/>
      <c r="Q32" s="489"/>
      <c r="R32" s="490"/>
      <c r="S32" s="490"/>
      <c r="T32" s="489"/>
      <c r="U32" s="489"/>
      <c r="V32" s="489"/>
      <c r="W32" s="489"/>
      <c r="X32" s="489"/>
      <c r="Y32" s="105"/>
    </row>
    <row r="33" spans="1:25" ht="16.2" thickBot="1">
      <c r="A33" s="1"/>
      <c r="B33" s="87">
        <v>23</v>
      </c>
      <c r="C33" s="489"/>
      <c r="D33" s="489"/>
      <c r="E33" s="490"/>
      <c r="F33" s="490"/>
      <c r="G33" s="489"/>
      <c r="H33" s="489"/>
      <c r="I33" s="489"/>
      <c r="J33" s="489"/>
      <c r="K33" s="489"/>
      <c r="L33" s="105"/>
      <c r="M33" s="1"/>
      <c r="N33" s="1"/>
      <c r="O33" s="87">
        <v>123</v>
      </c>
      <c r="P33" s="489"/>
      <c r="Q33" s="489"/>
      <c r="R33" s="490"/>
      <c r="S33" s="490"/>
      <c r="T33" s="489"/>
      <c r="U33" s="489"/>
      <c r="V33" s="489"/>
      <c r="W33" s="489"/>
      <c r="X33" s="489"/>
      <c r="Y33" s="105"/>
    </row>
    <row r="34" spans="1:25" ht="16.2" thickBot="1">
      <c r="A34" s="1"/>
      <c r="B34" s="87">
        <v>24</v>
      </c>
      <c r="C34" s="489"/>
      <c r="D34" s="489"/>
      <c r="E34" s="490"/>
      <c r="F34" s="490"/>
      <c r="G34" s="489"/>
      <c r="H34" s="489"/>
      <c r="I34" s="489"/>
      <c r="J34" s="489"/>
      <c r="K34" s="489"/>
      <c r="L34" s="105"/>
      <c r="M34" s="1"/>
      <c r="N34" s="1"/>
      <c r="O34" s="87">
        <v>124</v>
      </c>
      <c r="P34" s="489"/>
      <c r="Q34" s="489"/>
      <c r="R34" s="490"/>
      <c r="S34" s="490"/>
      <c r="T34" s="489"/>
      <c r="U34" s="489"/>
      <c r="V34" s="489"/>
      <c r="W34" s="489"/>
      <c r="X34" s="489"/>
      <c r="Y34" s="105"/>
    </row>
    <row r="35" spans="1:25" ht="16.2" thickBot="1">
      <c r="A35" s="1"/>
      <c r="B35" s="87">
        <v>25</v>
      </c>
      <c r="C35" s="489"/>
      <c r="D35" s="489"/>
      <c r="E35" s="490"/>
      <c r="F35" s="490"/>
      <c r="G35" s="489"/>
      <c r="H35" s="489"/>
      <c r="I35" s="489"/>
      <c r="J35" s="489"/>
      <c r="K35" s="489"/>
      <c r="L35" s="105"/>
      <c r="M35" s="1"/>
      <c r="N35" s="1"/>
      <c r="O35" s="87">
        <v>125</v>
      </c>
      <c r="P35" s="489"/>
      <c r="Q35" s="489"/>
      <c r="R35" s="490"/>
      <c r="S35" s="490"/>
      <c r="T35" s="489"/>
      <c r="U35" s="489"/>
      <c r="V35" s="489"/>
      <c r="W35" s="489"/>
      <c r="X35" s="489"/>
      <c r="Y35" s="105"/>
    </row>
    <row r="36" spans="1:25" ht="16.2" thickBot="1">
      <c r="A36" s="1"/>
      <c r="B36" s="87">
        <v>26</v>
      </c>
      <c r="C36" s="489"/>
      <c r="D36" s="489"/>
      <c r="E36" s="490"/>
      <c r="F36" s="490"/>
      <c r="G36" s="489"/>
      <c r="H36" s="489"/>
      <c r="I36" s="489"/>
      <c r="J36" s="489"/>
      <c r="K36" s="489"/>
      <c r="L36" s="105"/>
      <c r="M36" s="1"/>
      <c r="N36" s="1"/>
      <c r="O36" s="87">
        <v>126</v>
      </c>
      <c r="P36" s="489"/>
      <c r="Q36" s="489"/>
      <c r="R36" s="490"/>
      <c r="S36" s="490"/>
      <c r="T36" s="489"/>
      <c r="U36" s="489"/>
      <c r="V36" s="489"/>
      <c r="W36" s="489"/>
      <c r="X36" s="489"/>
      <c r="Y36" s="105"/>
    </row>
    <row r="37" spans="1:25" ht="16.2" thickBot="1">
      <c r="A37" s="1"/>
      <c r="B37" s="87">
        <v>27</v>
      </c>
      <c r="C37" s="489"/>
      <c r="D37" s="489"/>
      <c r="E37" s="490"/>
      <c r="F37" s="490"/>
      <c r="G37" s="489"/>
      <c r="H37" s="489"/>
      <c r="I37" s="489"/>
      <c r="J37" s="489"/>
      <c r="K37" s="489"/>
      <c r="L37" s="105"/>
      <c r="M37" s="1"/>
      <c r="N37" s="1"/>
      <c r="O37" s="87">
        <v>127</v>
      </c>
      <c r="P37" s="489"/>
      <c r="Q37" s="489"/>
      <c r="R37" s="490"/>
      <c r="S37" s="490"/>
      <c r="T37" s="489"/>
      <c r="U37" s="489"/>
      <c r="V37" s="489"/>
      <c r="W37" s="489"/>
      <c r="X37" s="489"/>
      <c r="Y37" s="105"/>
    </row>
    <row r="38" spans="1:25" ht="16.2" thickBot="1">
      <c r="A38" s="1"/>
      <c r="B38" s="87">
        <v>28</v>
      </c>
      <c r="C38" s="489"/>
      <c r="D38" s="489"/>
      <c r="E38" s="490"/>
      <c r="F38" s="490"/>
      <c r="G38" s="489"/>
      <c r="H38" s="489"/>
      <c r="I38" s="489"/>
      <c r="J38" s="489"/>
      <c r="K38" s="489"/>
      <c r="L38" s="105"/>
      <c r="M38" s="1"/>
      <c r="N38" s="1"/>
      <c r="O38" s="87">
        <v>128</v>
      </c>
      <c r="P38" s="489"/>
      <c r="Q38" s="489"/>
      <c r="R38" s="490"/>
      <c r="S38" s="490"/>
      <c r="T38" s="489"/>
      <c r="U38" s="489"/>
      <c r="V38" s="489"/>
      <c r="W38" s="489"/>
      <c r="X38" s="489"/>
      <c r="Y38" s="105"/>
    </row>
    <row r="39" spans="1:25" ht="16.2" thickBot="1">
      <c r="A39" s="1"/>
      <c r="B39" s="87">
        <v>29</v>
      </c>
      <c r="C39" s="489"/>
      <c r="D39" s="489"/>
      <c r="E39" s="490"/>
      <c r="F39" s="490"/>
      <c r="G39" s="489"/>
      <c r="H39" s="489"/>
      <c r="I39" s="489"/>
      <c r="J39" s="489"/>
      <c r="K39" s="489"/>
      <c r="L39" s="105"/>
      <c r="M39" s="1"/>
      <c r="N39" s="1"/>
      <c r="O39" s="87">
        <v>129</v>
      </c>
      <c r="P39" s="489"/>
      <c r="Q39" s="489"/>
      <c r="R39" s="490"/>
      <c r="S39" s="490"/>
      <c r="T39" s="489"/>
      <c r="U39" s="489"/>
      <c r="V39" s="489"/>
      <c r="W39" s="489"/>
      <c r="X39" s="489"/>
      <c r="Y39" s="105"/>
    </row>
    <row r="40" spans="1:25" ht="16.2" thickBot="1">
      <c r="A40" s="1"/>
      <c r="B40" s="87">
        <v>30</v>
      </c>
      <c r="C40" s="489"/>
      <c r="D40" s="489"/>
      <c r="E40" s="490"/>
      <c r="F40" s="490"/>
      <c r="G40" s="489"/>
      <c r="H40" s="489"/>
      <c r="I40" s="489"/>
      <c r="J40" s="489"/>
      <c r="K40" s="489"/>
      <c r="L40" s="105"/>
      <c r="M40" s="1"/>
      <c r="N40" s="1"/>
      <c r="O40" s="87">
        <v>130</v>
      </c>
      <c r="P40" s="489"/>
      <c r="Q40" s="489"/>
      <c r="R40" s="490"/>
      <c r="S40" s="490"/>
      <c r="T40" s="489"/>
      <c r="U40" s="489"/>
      <c r="V40" s="489"/>
      <c r="W40" s="489"/>
      <c r="X40" s="489"/>
      <c r="Y40" s="105"/>
    </row>
    <row r="41" spans="1:25" ht="16.2" thickBot="1">
      <c r="A41" s="1"/>
      <c r="B41" s="87">
        <v>31</v>
      </c>
      <c r="C41" s="489"/>
      <c r="D41" s="489"/>
      <c r="E41" s="490"/>
      <c r="F41" s="490"/>
      <c r="G41" s="489"/>
      <c r="H41" s="489"/>
      <c r="I41" s="489"/>
      <c r="J41" s="489"/>
      <c r="K41" s="489"/>
      <c r="L41" s="105"/>
      <c r="M41" s="1"/>
      <c r="N41" s="1"/>
      <c r="O41" s="87">
        <v>131</v>
      </c>
      <c r="P41" s="489"/>
      <c r="Q41" s="489"/>
      <c r="R41" s="490"/>
      <c r="S41" s="490"/>
      <c r="T41" s="489"/>
      <c r="U41" s="489"/>
      <c r="V41" s="489"/>
      <c r="W41" s="489"/>
      <c r="X41" s="489"/>
      <c r="Y41" s="105"/>
    </row>
    <row r="42" spans="1:25" ht="16.2" thickBot="1">
      <c r="A42" s="1"/>
      <c r="B42" s="87">
        <v>32</v>
      </c>
      <c r="C42" s="489"/>
      <c r="D42" s="489"/>
      <c r="E42" s="490"/>
      <c r="F42" s="490"/>
      <c r="G42" s="489"/>
      <c r="H42" s="489"/>
      <c r="I42" s="489"/>
      <c r="J42" s="489"/>
      <c r="K42" s="489"/>
      <c r="L42" s="105"/>
      <c r="M42" s="1"/>
      <c r="N42" s="1"/>
      <c r="O42" s="87">
        <v>132</v>
      </c>
      <c r="P42" s="489"/>
      <c r="Q42" s="489"/>
      <c r="R42" s="490"/>
      <c r="S42" s="490"/>
      <c r="T42" s="489"/>
      <c r="U42" s="489"/>
      <c r="V42" s="489"/>
      <c r="W42" s="489"/>
      <c r="X42" s="489"/>
      <c r="Y42" s="105"/>
    </row>
    <row r="43" spans="1:25" ht="16.2" thickBot="1">
      <c r="A43" s="1"/>
      <c r="B43" s="87">
        <v>33</v>
      </c>
      <c r="C43" s="489"/>
      <c r="D43" s="489"/>
      <c r="E43" s="490"/>
      <c r="F43" s="490"/>
      <c r="G43" s="489"/>
      <c r="H43" s="489"/>
      <c r="I43" s="489"/>
      <c r="J43" s="489"/>
      <c r="K43" s="489"/>
      <c r="L43" s="105"/>
      <c r="M43" s="1"/>
      <c r="N43" s="1"/>
      <c r="O43" s="87">
        <v>133</v>
      </c>
      <c r="P43" s="489"/>
      <c r="Q43" s="489"/>
      <c r="R43" s="490"/>
      <c r="S43" s="490"/>
      <c r="T43" s="489"/>
      <c r="U43" s="489"/>
      <c r="V43" s="489"/>
      <c r="W43" s="489"/>
      <c r="X43" s="489"/>
      <c r="Y43" s="105"/>
    </row>
    <row r="44" spans="1:25" ht="16.2" thickBot="1">
      <c r="A44" s="1"/>
      <c r="B44" s="87">
        <v>34</v>
      </c>
      <c r="C44" s="489"/>
      <c r="D44" s="489"/>
      <c r="E44" s="490"/>
      <c r="F44" s="490"/>
      <c r="G44" s="489"/>
      <c r="H44" s="489"/>
      <c r="I44" s="489"/>
      <c r="J44" s="489"/>
      <c r="K44" s="489"/>
      <c r="L44" s="105"/>
      <c r="M44" s="1"/>
      <c r="N44" s="1"/>
      <c r="O44" s="87">
        <v>134</v>
      </c>
      <c r="P44" s="489"/>
      <c r="Q44" s="489"/>
      <c r="R44" s="490"/>
      <c r="S44" s="490"/>
      <c r="T44" s="489"/>
      <c r="U44" s="489"/>
      <c r="V44" s="489"/>
      <c r="W44" s="489"/>
      <c r="X44" s="489"/>
      <c r="Y44" s="105"/>
    </row>
    <row r="45" spans="1:25" ht="16.2" thickBot="1">
      <c r="A45" s="1"/>
      <c r="B45" s="87">
        <v>35</v>
      </c>
      <c r="C45" s="489"/>
      <c r="D45" s="489"/>
      <c r="E45" s="490"/>
      <c r="F45" s="490"/>
      <c r="G45" s="489"/>
      <c r="H45" s="489"/>
      <c r="I45" s="489"/>
      <c r="J45" s="489"/>
      <c r="K45" s="489"/>
      <c r="L45" s="105"/>
      <c r="M45" s="1"/>
      <c r="N45" s="1"/>
      <c r="O45" s="87">
        <v>135</v>
      </c>
      <c r="P45" s="489"/>
      <c r="Q45" s="489"/>
      <c r="R45" s="490"/>
      <c r="S45" s="490"/>
      <c r="T45" s="489"/>
      <c r="U45" s="489"/>
      <c r="V45" s="489"/>
      <c r="W45" s="489"/>
      <c r="X45" s="489"/>
      <c r="Y45" s="105"/>
    </row>
    <row r="46" spans="1:25" ht="16.2" thickBot="1">
      <c r="A46" s="1"/>
      <c r="B46" s="87">
        <v>36</v>
      </c>
      <c r="C46" s="489"/>
      <c r="D46" s="489"/>
      <c r="E46" s="490"/>
      <c r="F46" s="490"/>
      <c r="G46" s="489"/>
      <c r="H46" s="489"/>
      <c r="I46" s="489"/>
      <c r="J46" s="489"/>
      <c r="K46" s="489"/>
      <c r="L46" s="105"/>
      <c r="M46" s="1"/>
      <c r="N46" s="1"/>
      <c r="O46" s="87">
        <v>136</v>
      </c>
      <c r="P46" s="489"/>
      <c r="Q46" s="489"/>
      <c r="R46" s="490"/>
      <c r="S46" s="490"/>
      <c r="T46" s="489"/>
      <c r="U46" s="489"/>
      <c r="V46" s="489"/>
      <c r="W46" s="489"/>
      <c r="X46" s="489"/>
      <c r="Y46" s="105"/>
    </row>
    <row r="47" spans="1:25" ht="16.2" thickBot="1">
      <c r="A47" s="1"/>
      <c r="B47" s="87">
        <v>37</v>
      </c>
      <c r="C47" s="489"/>
      <c r="D47" s="489"/>
      <c r="E47" s="490"/>
      <c r="F47" s="490"/>
      <c r="G47" s="489"/>
      <c r="H47" s="489"/>
      <c r="I47" s="489"/>
      <c r="J47" s="489"/>
      <c r="K47" s="489"/>
      <c r="L47" s="105"/>
      <c r="M47" s="1"/>
      <c r="N47" s="1"/>
      <c r="O47" s="87">
        <v>137</v>
      </c>
      <c r="P47" s="489"/>
      <c r="Q47" s="489"/>
      <c r="R47" s="490"/>
      <c r="S47" s="490"/>
      <c r="T47" s="489"/>
      <c r="U47" s="489"/>
      <c r="V47" s="489"/>
      <c r="W47" s="489"/>
      <c r="X47" s="489"/>
      <c r="Y47" s="105"/>
    </row>
    <row r="48" spans="1:25" ht="16.2" thickBot="1">
      <c r="A48" s="1"/>
      <c r="B48" s="87">
        <v>38</v>
      </c>
      <c r="C48" s="489"/>
      <c r="D48" s="489"/>
      <c r="E48" s="490"/>
      <c r="F48" s="490"/>
      <c r="G48" s="489"/>
      <c r="H48" s="489"/>
      <c r="I48" s="489"/>
      <c r="J48" s="489"/>
      <c r="K48" s="489"/>
      <c r="L48" s="105"/>
      <c r="M48" s="1"/>
      <c r="N48" s="1"/>
      <c r="O48" s="87">
        <v>138</v>
      </c>
      <c r="P48" s="489"/>
      <c r="Q48" s="489"/>
      <c r="R48" s="490"/>
      <c r="S48" s="490"/>
      <c r="T48" s="489"/>
      <c r="U48" s="489"/>
      <c r="V48" s="489"/>
      <c r="W48" s="489"/>
      <c r="X48" s="489"/>
      <c r="Y48" s="105"/>
    </row>
    <row r="49" spans="1:25" ht="16.2" thickBot="1">
      <c r="A49" s="1"/>
      <c r="B49" s="87">
        <v>39</v>
      </c>
      <c r="C49" s="489"/>
      <c r="D49" s="489"/>
      <c r="E49" s="490"/>
      <c r="F49" s="490"/>
      <c r="G49" s="489"/>
      <c r="H49" s="489"/>
      <c r="I49" s="489"/>
      <c r="J49" s="489"/>
      <c r="K49" s="489"/>
      <c r="L49" s="105"/>
      <c r="M49" s="1"/>
      <c r="N49" s="1"/>
      <c r="O49" s="87">
        <v>139</v>
      </c>
      <c r="P49" s="489"/>
      <c r="Q49" s="489"/>
      <c r="R49" s="490"/>
      <c r="S49" s="490"/>
      <c r="T49" s="489"/>
      <c r="U49" s="489"/>
      <c r="V49" s="489"/>
      <c r="W49" s="489"/>
      <c r="X49" s="489"/>
      <c r="Y49" s="105"/>
    </row>
    <row r="50" spans="1:25" ht="16.2" thickBot="1">
      <c r="A50" s="1"/>
      <c r="B50" s="87">
        <v>40</v>
      </c>
      <c r="C50" s="489"/>
      <c r="D50" s="489"/>
      <c r="E50" s="490"/>
      <c r="F50" s="490"/>
      <c r="G50" s="489"/>
      <c r="H50" s="489"/>
      <c r="I50" s="489"/>
      <c r="J50" s="489"/>
      <c r="K50" s="489"/>
      <c r="L50" s="105"/>
      <c r="M50" s="1"/>
      <c r="N50" s="1"/>
      <c r="O50" s="87">
        <v>140</v>
      </c>
      <c r="P50" s="489"/>
      <c r="Q50" s="489"/>
      <c r="R50" s="490"/>
      <c r="S50" s="490"/>
      <c r="T50" s="489"/>
      <c r="U50" s="489"/>
      <c r="V50" s="489"/>
      <c r="W50" s="489"/>
      <c r="X50" s="489"/>
      <c r="Y50" s="105"/>
    </row>
    <row r="51" spans="1:25" ht="16.2" thickBot="1">
      <c r="A51" s="1"/>
      <c r="B51" s="87">
        <v>41</v>
      </c>
      <c r="C51" s="489"/>
      <c r="D51" s="489"/>
      <c r="E51" s="490"/>
      <c r="F51" s="490"/>
      <c r="G51" s="489"/>
      <c r="H51" s="489"/>
      <c r="I51" s="489"/>
      <c r="J51" s="489"/>
      <c r="K51" s="489"/>
      <c r="L51" s="105"/>
      <c r="M51" s="1"/>
      <c r="N51" s="1"/>
      <c r="O51" s="87">
        <v>141</v>
      </c>
      <c r="P51" s="489"/>
      <c r="Q51" s="489"/>
      <c r="R51" s="490"/>
      <c r="S51" s="490"/>
      <c r="T51" s="489"/>
      <c r="U51" s="489"/>
      <c r="V51" s="489"/>
      <c r="W51" s="489"/>
      <c r="X51" s="489"/>
      <c r="Y51" s="105"/>
    </row>
    <row r="52" spans="1:25" ht="16.2" thickBot="1">
      <c r="A52" s="1"/>
      <c r="B52" s="87">
        <v>42</v>
      </c>
      <c r="C52" s="489"/>
      <c r="D52" s="489"/>
      <c r="E52" s="490"/>
      <c r="F52" s="490"/>
      <c r="G52" s="489"/>
      <c r="H52" s="489"/>
      <c r="I52" s="489"/>
      <c r="J52" s="489"/>
      <c r="K52" s="489"/>
      <c r="L52" s="105"/>
      <c r="M52" s="1"/>
      <c r="N52" s="1"/>
      <c r="O52" s="87">
        <v>142</v>
      </c>
      <c r="P52" s="489"/>
      <c r="Q52" s="489"/>
      <c r="R52" s="490"/>
      <c r="S52" s="490"/>
      <c r="T52" s="489"/>
      <c r="U52" s="489"/>
      <c r="V52" s="489"/>
      <c r="W52" s="489"/>
      <c r="X52" s="489"/>
      <c r="Y52" s="105"/>
    </row>
    <row r="53" spans="1:25" ht="16.2" thickBot="1">
      <c r="A53" s="1"/>
      <c r="B53" s="87">
        <v>43</v>
      </c>
      <c r="C53" s="489"/>
      <c r="D53" s="489"/>
      <c r="E53" s="490"/>
      <c r="F53" s="490"/>
      <c r="G53" s="489"/>
      <c r="H53" s="489"/>
      <c r="I53" s="489"/>
      <c r="J53" s="489"/>
      <c r="K53" s="489"/>
      <c r="L53" s="105"/>
      <c r="M53" s="1"/>
      <c r="N53" s="1"/>
      <c r="O53" s="87">
        <v>143</v>
      </c>
      <c r="P53" s="489"/>
      <c r="Q53" s="489"/>
      <c r="R53" s="490"/>
      <c r="S53" s="490"/>
      <c r="T53" s="489"/>
      <c r="U53" s="489"/>
      <c r="V53" s="489"/>
      <c r="W53" s="489"/>
      <c r="X53" s="489"/>
      <c r="Y53" s="105"/>
    </row>
    <row r="54" spans="1:25" ht="16.2" thickBot="1">
      <c r="A54" s="1"/>
      <c r="B54" s="87">
        <v>44</v>
      </c>
      <c r="C54" s="489"/>
      <c r="D54" s="489"/>
      <c r="E54" s="490"/>
      <c r="F54" s="490"/>
      <c r="G54" s="489"/>
      <c r="H54" s="489"/>
      <c r="I54" s="489"/>
      <c r="J54" s="489"/>
      <c r="K54" s="489"/>
      <c r="L54" s="105"/>
      <c r="M54" s="1"/>
      <c r="N54" s="1"/>
      <c r="O54" s="87">
        <v>144</v>
      </c>
      <c r="P54" s="489"/>
      <c r="Q54" s="489"/>
      <c r="R54" s="490"/>
      <c r="S54" s="490"/>
      <c r="T54" s="489"/>
      <c r="U54" s="489"/>
      <c r="V54" s="489"/>
      <c r="W54" s="489"/>
      <c r="X54" s="489"/>
      <c r="Y54" s="105"/>
    </row>
    <row r="55" spans="1:25" ht="16.2" thickBot="1">
      <c r="A55" s="1"/>
      <c r="B55" s="87">
        <v>45</v>
      </c>
      <c r="C55" s="489"/>
      <c r="D55" s="489"/>
      <c r="E55" s="490"/>
      <c r="F55" s="490"/>
      <c r="G55" s="489"/>
      <c r="H55" s="489"/>
      <c r="I55" s="489"/>
      <c r="J55" s="489"/>
      <c r="K55" s="489"/>
      <c r="L55" s="105"/>
      <c r="M55" s="1"/>
      <c r="N55" s="1"/>
      <c r="O55" s="87">
        <v>145</v>
      </c>
      <c r="P55" s="489"/>
      <c r="Q55" s="489"/>
      <c r="R55" s="490"/>
      <c r="S55" s="490"/>
      <c r="T55" s="489"/>
      <c r="U55" s="489"/>
      <c r="V55" s="489"/>
      <c r="W55" s="489"/>
      <c r="X55" s="489"/>
      <c r="Y55" s="105"/>
    </row>
    <row r="56" spans="1:25" ht="16.2" thickBot="1">
      <c r="A56" s="1"/>
      <c r="B56" s="87">
        <v>46</v>
      </c>
      <c r="C56" s="489"/>
      <c r="D56" s="489"/>
      <c r="E56" s="490"/>
      <c r="F56" s="490"/>
      <c r="G56" s="489"/>
      <c r="H56" s="489"/>
      <c r="I56" s="489"/>
      <c r="J56" s="489"/>
      <c r="K56" s="489"/>
      <c r="L56" s="105"/>
      <c r="M56" s="1"/>
      <c r="N56" s="1"/>
      <c r="O56" s="87">
        <v>146</v>
      </c>
      <c r="P56" s="489"/>
      <c r="Q56" s="489"/>
      <c r="R56" s="490"/>
      <c r="S56" s="490"/>
      <c r="T56" s="489"/>
      <c r="U56" s="489"/>
      <c r="V56" s="489"/>
      <c r="W56" s="489"/>
      <c r="X56" s="489"/>
      <c r="Y56" s="105"/>
    </row>
    <row r="57" spans="1:25" ht="16.2" thickBot="1">
      <c r="A57" s="1"/>
      <c r="B57" s="87">
        <v>47</v>
      </c>
      <c r="C57" s="489"/>
      <c r="D57" s="489"/>
      <c r="E57" s="490"/>
      <c r="F57" s="490"/>
      <c r="G57" s="489"/>
      <c r="H57" s="489"/>
      <c r="I57" s="489"/>
      <c r="J57" s="489"/>
      <c r="K57" s="489"/>
      <c r="L57" s="105"/>
      <c r="M57" s="1"/>
      <c r="N57" s="1"/>
      <c r="O57" s="87">
        <v>147</v>
      </c>
      <c r="P57" s="489"/>
      <c r="Q57" s="489"/>
      <c r="R57" s="490"/>
      <c r="S57" s="490"/>
      <c r="T57" s="489"/>
      <c r="U57" s="489"/>
      <c r="V57" s="489"/>
      <c r="W57" s="489"/>
      <c r="X57" s="489"/>
      <c r="Y57" s="105"/>
    </row>
    <row r="58" spans="1:25" ht="16.2" thickBot="1">
      <c r="A58" s="1"/>
      <c r="B58" s="87">
        <v>48</v>
      </c>
      <c r="C58" s="489"/>
      <c r="D58" s="489"/>
      <c r="E58" s="490"/>
      <c r="F58" s="490"/>
      <c r="G58" s="489"/>
      <c r="H58" s="489"/>
      <c r="I58" s="489"/>
      <c r="J58" s="489"/>
      <c r="K58" s="489"/>
      <c r="L58" s="105"/>
      <c r="M58" s="1"/>
      <c r="N58" s="1"/>
      <c r="O58" s="87">
        <v>148</v>
      </c>
      <c r="P58" s="489"/>
      <c r="Q58" s="489"/>
      <c r="R58" s="490"/>
      <c r="S58" s="490"/>
      <c r="T58" s="489"/>
      <c r="U58" s="489"/>
      <c r="V58" s="489"/>
      <c r="W58" s="489"/>
      <c r="X58" s="489"/>
      <c r="Y58" s="105"/>
    </row>
    <row r="59" spans="1:25" ht="16.2" thickBot="1">
      <c r="A59" s="1"/>
      <c r="B59" s="87">
        <v>49</v>
      </c>
      <c r="C59" s="489"/>
      <c r="D59" s="489"/>
      <c r="E59" s="490"/>
      <c r="F59" s="490"/>
      <c r="G59" s="489"/>
      <c r="H59" s="489"/>
      <c r="I59" s="489"/>
      <c r="J59" s="489"/>
      <c r="K59" s="489"/>
      <c r="L59" s="105"/>
      <c r="M59" s="1"/>
      <c r="N59" s="1"/>
      <c r="O59" s="87">
        <v>149</v>
      </c>
      <c r="P59" s="489"/>
      <c r="Q59" s="489"/>
      <c r="R59" s="490"/>
      <c r="S59" s="490"/>
      <c r="T59" s="489"/>
      <c r="U59" s="489"/>
      <c r="V59" s="489"/>
      <c r="W59" s="489"/>
      <c r="X59" s="489"/>
      <c r="Y59" s="105"/>
    </row>
    <row r="60" spans="1:25" ht="16.2" thickBot="1">
      <c r="A60" s="1"/>
      <c r="B60" s="87">
        <v>50</v>
      </c>
      <c r="C60" s="489"/>
      <c r="D60" s="489"/>
      <c r="E60" s="490"/>
      <c r="F60" s="490"/>
      <c r="G60" s="489"/>
      <c r="H60" s="489"/>
      <c r="I60" s="489"/>
      <c r="J60" s="489"/>
      <c r="K60" s="489"/>
      <c r="L60" s="105"/>
      <c r="M60" s="1"/>
      <c r="N60" s="1"/>
      <c r="O60" s="87">
        <v>150</v>
      </c>
      <c r="P60" s="489"/>
      <c r="Q60" s="489"/>
      <c r="R60" s="490"/>
      <c r="S60" s="490"/>
      <c r="T60" s="489"/>
      <c r="U60" s="489"/>
      <c r="V60" s="489"/>
      <c r="W60" s="489"/>
      <c r="X60" s="489"/>
      <c r="Y60" s="105"/>
    </row>
    <row r="61" spans="1:25" ht="15.6">
      <c r="A61" s="1"/>
      <c r="B61" s="1"/>
      <c r="C61" s="1"/>
      <c r="D61" s="1"/>
      <c r="E61" s="1"/>
      <c r="F61" s="1"/>
      <c r="G61" s="1"/>
      <c r="H61" s="1"/>
      <c r="I61" s="20" t="s">
        <v>74</v>
      </c>
      <c r="J61" s="152"/>
      <c r="K61" s="152"/>
      <c r="L61" s="152"/>
      <c r="M61" s="1"/>
      <c r="N61" s="1"/>
      <c r="O61" s="1"/>
      <c r="P61" s="1"/>
      <c r="Q61" s="1"/>
      <c r="R61" s="1"/>
      <c r="S61" s="1"/>
      <c r="T61" s="1"/>
      <c r="U61" s="1"/>
      <c r="V61" s="20" t="s">
        <v>74</v>
      </c>
      <c r="W61" s="152"/>
      <c r="X61" s="152"/>
      <c r="Y61" s="152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5" ht="14.4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ht="18" thickBot="1">
      <c r="A64" s="1"/>
      <c r="B64" s="163"/>
      <c r="C64" s="164"/>
      <c r="D64" s="164"/>
      <c r="E64" s="164"/>
      <c r="F64" s="164"/>
      <c r="G64" s="164"/>
      <c r="H64" s="164"/>
      <c r="I64" s="165" t="s">
        <v>63</v>
      </c>
      <c r="J64" s="166" t="s">
        <v>64</v>
      </c>
      <c r="K64" s="496" t="e">
        <f>K3</f>
        <v>#NUM!</v>
      </c>
      <c r="L64" s="497"/>
      <c r="M64" s="1"/>
      <c r="N64" s="1"/>
      <c r="O64" s="163"/>
      <c r="P64" s="164"/>
      <c r="Q64" s="164"/>
      <c r="R64" s="164"/>
      <c r="S64" s="164"/>
      <c r="T64" s="164"/>
      <c r="U64" s="164"/>
      <c r="V64" s="165" t="s">
        <v>63</v>
      </c>
      <c r="W64" s="166" t="s">
        <v>64</v>
      </c>
      <c r="X64" s="496" t="e">
        <f>K3</f>
        <v>#NUM!</v>
      </c>
      <c r="Y64" s="497"/>
    </row>
    <row r="65" spans="1:25">
      <c r="A65" s="1"/>
      <c r="B65" s="1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8"/>
      <c r="P65" s="1"/>
      <c r="Q65" s="1"/>
      <c r="R65" s="1"/>
      <c r="S65" s="1"/>
      <c r="T65" s="1"/>
      <c r="U65" s="1"/>
      <c r="V65" s="1"/>
      <c r="W65" s="1"/>
    </row>
    <row r="66" spans="1:25" ht="17.399999999999999">
      <c r="A66" s="1"/>
      <c r="B66" s="19" t="s">
        <v>332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9" t="s">
        <v>332</v>
      </c>
      <c r="P66" s="1"/>
      <c r="Q66" s="1"/>
      <c r="R66" s="1"/>
      <c r="S66" s="1"/>
      <c r="T66" s="1"/>
      <c r="U66" s="1"/>
      <c r="V66" s="1"/>
      <c r="W66" s="1"/>
    </row>
    <row r="67" spans="1:25" ht="15.6">
      <c r="A67" s="1"/>
      <c r="B67" s="18"/>
      <c r="C67" s="1"/>
      <c r="D67" s="1"/>
      <c r="E67" s="1"/>
      <c r="F67" s="1"/>
      <c r="G67" s="498" t="s">
        <v>362</v>
      </c>
      <c r="H67" s="498"/>
      <c r="I67" s="498"/>
      <c r="J67" s="498"/>
      <c r="K67" s="498"/>
      <c r="L67" s="498"/>
      <c r="M67" s="1"/>
      <c r="N67" s="1"/>
      <c r="O67" s="18"/>
      <c r="P67" s="1"/>
      <c r="Q67" s="1"/>
      <c r="R67" s="1"/>
      <c r="S67" s="1"/>
      <c r="T67" s="498" t="s">
        <v>362</v>
      </c>
      <c r="U67" s="498"/>
      <c r="V67" s="498"/>
      <c r="W67" s="498"/>
      <c r="X67" s="498"/>
      <c r="Y67" s="498"/>
    </row>
    <row r="68" spans="1:25" ht="18.600000000000001">
      <c r="A68" s="1"/>
      <c r="B68" s="414" t="s">
        <v>65</v>
      </c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1"/>
      <c r="N68" s="1"/>
      <c r="O68" s="414" t="s">
        <v>65</v>
      </c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1:25" ht="19.2" thickBot="1">
      <c r="A69" s="1"/>
      <c r="B69" s="499" t="s">
        <v>66</v>
      </c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1"/>
      <c r="N69" s="1"/>
      <c r="O69" s="499" t="s">
        <v>66</v>
      </c>
      <c r="P69" s="499"/>
      <c r="Q69" s="499"/>
      <c r="R69" s="499"/>
      <c r="S69" s="499"/>
      <c r="T69" s="499"/>
      <c r="U69" s="499"/>
      <c r="V69" s="499"/>
      <c r="W69" s="499"/>
      <c r="X69" s="499"/>
      <c r="Y69" s="499"/>
    </row>
    <row r="70" spans="1:25" ht="18" thickBot="1">
      <c r="A70" s="21"/>
      <c r="B70" s="491" t="s">
        <v>67</v>
      </c>
      <c r="C70" s="491"/>
      <c r="D70" s="493" t="str">
        <f>D9</f>
        <v>[Tu wpisz nazwę dyscypliny]</v>
      </c>
      <c r="E70" s="493"/>
      <c r="F70" s="491" t="s">
        <v>68</v>
      </c>
      <c r="G70" s="491"/>
      <c r="H70" s="492" t="e">
        <f>H9</f>
        <v>#NUM!</v>
      </c>
      <c r="I70" s="493"/>
      <c r="J70" s="22" t="s">
        <v>69</v>
      </c>
      <c r="K70" s="493" t="str">
        <f>K9</f>
        <v>[Tu wpisz miejscowość]</v>
      </c>
      <c r="L70" s="493"/>
      <c r="M70" s="1"/>
      <c r="N70" s="21"/>
      <c r="O70" s="491" t="s">
        <v>67</v>
      </c>
      <c r="P70" s="491"/>
      <c r="Q70" s="493" t="str">
        <f>D9</f>
        <v>[Tu wpisz nazwę dyscypliny]</v>
      </c>
      <c r="R70" s="493"/>
      <c r="S70" s="491" t="s">
        <v>68</v>
      </c>
      <c r="T70" s="491"/>
      <c r="U70" s="492" t="e">
        <f>H9</f>
        <v>#NUM!</v>
      </c>
      <c r="V70" s="493"/>
      <c r="W70" s="22" t="s">
        <v>69</v>
      </c>
      <c r="X70" s="493" t="str">
        <f>K9</f>
        <v>[Tu wpisz miejscowość]</v>
      </c>
      <c r="Y70" s="493"/>
    </row>
    <row r="71" spans="1:25" ht="24" thickBot="1">
      <c r="A71" s="21"/>
      <c r="B71" s="23" t="s">
        <v>70</v>
      </c>
      <c r="C71" s="494" t="s">
        <v>474</v>
      </c>
      <c r="D71" s="494"/>
      <c r="E71" s="495" t="s">
        <v>71</v>
      </c>
      <c r="F71" s="495"/>
      <c r="G71" s="495" t="s">
        <v>72</v>
      </c>
      <c r="H71" s="495"/>
      <c r="I71" s="495" t="s">
        <v>73</v>
      </c>
      <c r="J71" s="495"/>
      <c r="K71" s="495"/>
      <c r="L71" s="24" t="s">
        <v>75</v>
      </c>
      <c r="M71" s="1"/>
      <c r="N71" s="21"/>
      <c r="O71" s="23" t="s">
        <v>70</v>
      </c>
      <c r="P71" s="494" t="s">
        <v>474</v>
      </c>
      <c r="Q71" s="494"/>
      <c r="R71" s="495" t="s">
        <v>71</v>
      </c>
      <c r="S71" s="495"/>
      <c r="T71" s="495" t="s">
        <v>72</v>
      </c>
      <c r="U71" s="495"/>
      <c r="V71" s="495" t="s">
        <v>73</v>
      </c>
      <c r="W71" s="495"/>
      <c r="X71" s="495"/>
      <c r="Y71" s="24" t="s">
        <v>75</v>
      </c>
    </row>
    <row r="72" spans="1:25" ht="16.2" thickBot="1">
      <c r="A72" s="21"/>
      <c r="B72" s="87">
        <v>51</v>
      </c>
      <c r="C72" s="490"/>
      <c r="D72" s="490"/>
      <c r="E72" s="490"/>
      <c r="F72" s="490"/>
      <c r="G72" s="490"/>
      <c r="H72" s="490"/>
      <c r="I72" s="490"/>
      <c r="J72" s="490"/>
      <c r="K72" s="490"/>
      <c r="L72" s="106"/>
      <c r="M72" s="1"/>
      <c r="N72" s="21"/>
      <c r="O72" s="87">
        <v>151</v>
      </c>
      <c r="P72" s="490"/>
      <c r="Q72" s="490"/>
      <c r="R72" s="490"/>
      <c r="S72" s="490"/>
      <c r="T72" s="490"/>
      <c r="U72" s="490"/>
      <c r="V72" s="490"/>
      <c r="W72" s="490"/>
      <c r="X72" s="490"/>
      <c r="Y72" s="106"/>
    </row>
    <row r="73" spans="1:25" ht="16.2" thickBot="1">
      <c r="A73" s="21"/>
      <c r="B73" s="87">
        <v>52</v>
      </c>
      <c r="C73" s="490"/>
      <c r="D73" s="490"/>
      <c r="E73" s="490"/>
      <c r="F73" s="490"/>
      <c r="G73" s="490"/>
      <c r="H73" s="490"/>
      <c r="I73" s="490"/>
      <c r="J73" s="490"/>
      <c r="K73" s="490"/>
      <c r="L73" s="106"/>
      <c r="M73" s="1"/>
      <c r="N73" s="21"/>
      <c r="O73" s="87">
        <v>152</v>
      </c>
      <c r="P73" s="490"/>
      <c r="Q73" s="490"/>
      <c r="R73" s="490"/>
      <c r="S73" s="490"/>
      <c r="T73" s="490"/>
      <c r="U73" s="490"/>
      <c r="V73" s="490"/>
      <c r="W73" s="490"/>
      <c r="X73" s="490"/>
      <c r="Y73" s="106"/>
    </row>
    <row r="74" spans="1:25" ht="16.2" thickBot="1">
      <c r="A74" s="21"/>
      <c r="B74" s="87">
        <v>53</v>
      </c>
      <c r="C74" s="490"/>
      <c r="D74" s="490"/>
      <c r="E74" s="490"/>
      <c r="F74" s="490"/>
      <c r="G74" s="490"/>
      <c r="H74" s="490"/>
      <c r="I74" s="490"/>
      <c r="J74" s="490"/>
      <c r="K74" s="490"/>
      <c r="L74" s="106"/>
      <c r="M74" s="1"/>
      <c r="N74" s="21"/>
      <c r="O74" s="87">
        <v>153</v>
      </c>
      <c r="P74" s="490"/>
      <c r="Q74" s="490"/>
      <c r="R74" s="490"/>
      <c r="S74" s="490"/>
      <c r="T74" s="490"/>
      <c r="U74" s="490"/>
      <c r="V74" s="490"/>
      <c r="W74" s="490"/>
      <c r="X74" s="490"/>
      <c r="Y74" s="106"/>
    </row>
    <row r="75" spans="1:25" ht="16.2" thickBot="1">
      <c r="A75" s="21"/>
      <c r="B75" s="87">
        <v>54</v>
      </c>
      <c r="C75" s="490"/>
      <c r="D75" s="490"/>
      <c r="E75" s="490"/>
      <c r="F75" s="490"/>
      <c r="G75" s="490"/>
      <c r="H75" s="490"/>
      <c r="I75" s="490"/>
      <c r="J75" s="490"/>
      <c r="K75" s="490"/>
      <c r="L75" s="106"/>
      <c r="M75" s="1"/>
      <c r="N75" s="21"/>
      <c r="O75" s="87">
        <v>154</v>
      </c>
      <c r="P75" s="490"/>
      <c r="Q75" s="490"/>
      <c r="R75" s="490"/>
      <c r="S75" s="490"/>
      <c r="T75" s="490"/>
      <c r="U75" s="490"/>
      <c r="V75" s="490"/>
      <c r="W75" s="490"/>
      <c r="X75" s="490"/>
      <c r="Y75" s="106"/>
    </row>
    <row r="76" spans="1:25" ht="16.2" thickBot="1">
      <c r="A76" s="21"/>
      <c r="B76" s="87">
        <v>55</v>
      </c>
      <c r="C76" s="489"/>
      <c r="D76" s="489"/>
      <c r="E76" s="490"/>
      <c r="F76" s="490"/>
      <c r="G76" s="490"/>
      <c r="H76" s="490"/>
      <c r="I76" s="490"/>
      <c r="J76" s="490"/>
      <c r="K76" s="490"/>
      <c r="L76" s="106"/>
      <c r="M76" s="1"/>
      <c r="N76" s="21"/>
      <c r="O76" s="87">
        <v>155</v>
      </c>
      <c r="P76" s="489"/>
      <c r="Q76" s="489"/>
      <c r="R76" s="490"/>
      <c r="S76" s="490"/>
      <c r="T76" s="490"/>
      <c r="U76" s="490"/>
      <c r="V76" s="490"/>
      <c r="W76" s="490"/>
      <c r="X76" s="490"/>
      <c r="Y76" s="106"/>
    </row>
    <row r="77" spans="1:25" ht="16.2" thickBot="1">
      <c r="A77" s="21"/>
      <c r="B77" s="87">
        <v>56</v>
      </c>
      <c r="C77" s="489"/>
      <c r="D77" s="489"/>
      <c r="E77" s="490"/>
      <c r="F77" s="490"/>
      <c r="G77" s="490"/>
      <c r="H77" s="490"/>
      <c r="I77" s="490"/>
      <c r="J77" s="490"/>
      <c r="K77" s="490"/>
      <c r="L77" s="106"/>
      <c r="M77" s="1"/>
      <c r="N77" s="21"/>
      <c r="O77" s="87">
        <v>156</v>
      </c>
      <c r="P77" s="489"/>
      <c r="Q77" s="489"/>
      <c r="R77" s="490"/>
      <c r="S77" s="490"/>
      <c r="T77" s="490"/>
      <c r="U77" s="490"/>
      <c r="V77" s="490"/>
      <c r="W77" s="490"/>
      <c r="X77" s="490"/>
      <c r="Y77" s="106"/>
    </row>
    <row r="78" spans="1:25" ht="16.2" thickBot="1">
      <c r="A78" s="21"/>
      <c r="B78" s="87">
        <v>57</v>
      </c>
      <c r="C78" s="489"/>
      <c r="D78" s="489"/>
      <c r="E78" s="490"/>
      <c r="F78" s="490"/>
      <c r="G78" s="490"/>
      <c r="H78" s="490"/>
      <c r="I78" s="490"/>
      <c r="J78" s="490"/>
      <c r="K78" s="490"/>
      <c r="L78" s="106"/>
      <c r="M78" s="1"/>
      <c r="N78" s="21"/>
      <c r="O78" s="87">
        <v>157</v>
      </c>
      <c r="P78" s="489"/>
      <c r="Q78" s="489"/>
      <c r="R78" s="490"/>
      <c r="S78" s="490"/>
      <c r="T78" s="490"/>
      <c r="U78" s="490"/>
      <c r="V78" s="490"/>
      <c r="W78" s="490"/>
      <c r="X78" s="490"/>
      <c r="Y78" s="106"/>
    </row>
    <row r="79" spans="1:25" ht="16.2" thickBot="1">
      <c r="A79" s="21"/>
      <c r="B79" s="87">
        <v>58</v>
      </c>
      <c r="C79" s="489"/>
      <c r="D79" s="489"/>
      <c r="E79" s="490"/>
      <c r="F79" s="490"/>
      <c r="G79" s="490"/>
      <c r="H79" s="490"/>
      <c r="I79" s="490"/>
      <c r="J79" s="490"/>
      <c r="K79" s="490"/>
      <c r="L79" s="106"/>
      <c r="M79" s="1"/>
      <c r="N79" s="21"/>
      <c r="O79" s="87">
        <v>158</v>
      </c>
      <c r="P79" s="489"/>
      <c r="Q79" s="489"/>
      <c r="R79" s="490"/>
      <c r="S79" s="490"/>
      <c r="T79" s="490"/>
      <c r="U79" s="490"/>
      <c r="V79" s="490"/>
      <c r="W79" s="490"/>
      <c r="X79" s="490"/>
      <c r="Y79" s="106"/>
    </row>
    <row r="80" spans="1:25" ht="16.2" thickBot="1">
      <c r="A80" s="21"/>
      <c r="B80" s="87">
        <v>59</v>
      </c>
      <c r="C80" s="489"/>
      <c r="D80" s="489"/>
      <c r="E80" s="490"/>
      <c r="F80" s="490"/>
      <c r="G80" s="489"/>
      <c r="H80" s="489"/>
      <c r="I80" s="489"/>
      <c r="J80" s="489"/>
      <c r="K80" s="489"/>
      <c r="L80" s="105"/>
      <c r="M80" s="1"/>
      <c r="N80" s="21"/>
      <c r="O80" s="87">
        <v>159</v>
      </c>
      <c r="P80" s="489"/>
      <c r="Q80" s="489"/>
      <c r="R80" s="489"/>
      <c r="S80" s="489"/>
      <c r="T80" s="489"/>
      <c r="U80" s="489"/>
      <c r="V80" s="489"/>
      <c r="W80" s="489"/>
      <c r="X80" s="489"/>
      <c r="Y80" s="105"/>
    </row>
    <row r="81" spans="1:25" ht="16.2" thickBot="1">
      <c r="A81" s="21"/>
      <c r="B81" s="87">
        <v>60</v>
      </c>
      <c r="C81" s="489"/>
      <c r="D81" s="489"/>
      <c r="E81" s="490"/>
      <c r="F81" s="490"/>
      <c r="G81" s="489"/>
      <c r="H81" s="489"/>
      <c r="I81" s="489"/>
      <c r="J81" s="489"/>
      <c r="K81" s="489"/>
      <c r="L81" s="105"/>
      <c r="M81" s="1"/>
      <c r="N81" s="21"/>
      <c r="O81" s="87">
        <v>160</v>
      </c>
      <c r="P81" s="489"/>
      <c r="Q81" s="489"/>
      <c r="R81" s="489"/>
      <c r="S81" s="489"/>
      <c r="T81" s="489"/>
      <c r="U81" s="489"/>
      <c r="V81" s="489"/>
      <c r="W81" s="489"/>
      <c r="X81" s="489"/>
      <c r="Y81" s="105"/>
    </row>
    <row r="82" spans="1:25" ht="16.2" thickBot="1">
      <c r="A82" s="21"/>
      <c r="B82" s="87">
        <v>61</v>
      </c>
      <c r="C82" s="489"/>
      <c r="D82" s="489"/>
      <c r="E82" s="490"/>
      <c r="F82" s="490"/>
      <c r="G82" s="489"/>
      <c r="H82" s="489"/>
      <c r="I82" s="489"/>
      <c r="J82" s="489"/>
      <c r="K82" s="489"/>
      <c r="L82" s="105"/>
      <c r="M82" s="1"/>
      <c r="N82" s="21"/>
      <c r="O82" s="87">
        <v>161</v>
      </c>
      <c r="P82" s="489"/>
      <c r="Q82" s="489"/>
      <c r="R82" s="489"/>
      <c r="S82" s="489"/>
      <c r="T82" s="489"/>
      <c r="U82" s="489"/>
      <c r="V82" s="489"/>
      <c r="W82" s="489"/>
      <c r="X82" s="489"/>
      <c r="Y82" s="105"/>
    </row>
    <row r="83" spans="1:25" ht="16.2" thickBot="1">
      <c r="A83" s="21"/>
      <c r="B83" s="87">
        <v>62</v>
      </c>
      <c r="C83" s="489"/>
      <c r="D83" s="489"/>
      <c r="E83" s="490"/>
      <c r="F83" s="490"/>
      <c r="G83" s="489"/>
      <c r="H83" s="489"/>
      <c r="I83" s="489"/>
      <c r="J83" s="489"/>
      <c r="K83" s="489"/>
      <c r="L83" s="105"/>
      <c r="M83" s="1"/>
      <c r="N83" s="21"/>
      <c r="O83" s="87">
        <v>162</v>
      </c>
      <c r="P83" s="489"/>
      <c r="Q83" s="489"/>
      <c r="R83" s="489"/>
      <c r="S83" s="489"/>
      <c r="T83" s="489"/>
      <c r="U83" s="489"/>
      <c r="V83" s="489"/>
      <c r="W83" s="489"/>
      <c r="X83" s="489"/>
      <c r="Y83" s="105"/>
    </row>
    <row r="84" spans="1:25" ht="16.2" thickBot="1">
      <c r="A84" s="21"/>
      <c r="B84" s="87">
        <v>63</v>
      </c>
      <c r="C84" s="489"/>
      <c r="D84" s="489"/>
      <c r="E84" s="490"/>
      <c r="F84" s="490"/>
      <c r="G84" s="489"/>
      <c r="H84" s="489"/>
      <c r="I84" s="489"/>
      <c r="J84" s="489"/>
      <c r="K84" s="489"/>
      <c r="L84" s="105"/>
      <c r="M84" s="1"/>
      <c r="N84" s="21"/>
      <c r="O84" s="87">
        <v>163</v>
      </c>
      <c r="P84" s="489"/>
      <c r="Q84" s="489"/>
      <c r="R84" s="489"/>
      <c r="S84" s="489"/>
      <c r="T84" s="489"/>
      <c r="U84" s="489"/>
      <c r="V84" s="489"/>
      <c r="W84" s="489"/>
      <c r="X84" s="489"/>
      <c r="Y84" s="105"/>
    </row>
    <row r="85" spans="1:25" ht="16.2" thickBot="1">
      <c r="A85" s="21"/>
      <c r="B85" s="87">
        <v>64</v>
      </c>
      <c r="C85" s="489"/>
      <c r="D85" s="489"/>
      <c r="E85" s="490"/>
      <c r="F85" s="490"/>
      <c r="G85" s="489"/>
      <c r="H85" s="489"/>
      <c r="I85" s="489"/>
      <c r="J85" s="489"/>
      <c r="K85" s="489"/>
      <c r="L85" s="105"/>
      <c r="M85" s="1"/>
      <c r="N85" s="21"/>
      <c r="O85" s="87">
        <v>164</v>
      </c>
      <c r="P85" s="489"/>
      <c r="Q85" s="489"/>
      <c r="R85" s="489"/>
      <c r="S85" s="489"/>
      <c r="T85" s="489"/>
      <c r="U85" s="489"/>
      <c r="V85" s="489"/>
      <c r="W85" s="489"/>
      <c r="X85" s="489"/>
      <c r="Y85" s="105"/>
    </row>
    <row r="86" spans="1:25" ht="16.2" thickBot="1">
      <c r="A86" s="21"/>
      <c r="B86" s="87">
        <v>65</v>
      </c>
      <c r="C86" s="489"/>
      <c r="D86" s="489"/>
      <c r="E86" s="490"/>
      <c r="F86" s="490"/>
      <c r="G86" s="489"/>
      <c r="H86" s="489"/>
      <c r="I86" s="489"/>
      <c r="J86" s="489"/>
      <c r="K86" s="489"/>
      <c r="L86" s="105"/>
      <c r="M86" s="1"/>
      <c r="N86" s="21"/>
      <c r="O86" s="87">
        <v>165</v>
      </c>
      <c r="P86" s="489"/>
      <c r="Q86" s="489"/>
      <c r="R86" s="489"/>
      <c r="S86" s="489"/>
      <c r="T86" s="489"/>
      <c r="U86" s="489"/>
      <c r="V86" s="489"/>
      <c r="W86" s="489"/>
      <c r="X86" s="489"/>
      <c r="Y86" s="105"/>
    </row>
    <row r="87" spans="1:25" ht="16.2" thickBot="1">
      <c r="A87" s="21"/>
      <c r="B87" s="87">
        <v>66</v>
      </c>
      <c r="C87" s="489"/>
      <c r="D87" s="489"/>
      <c r="E87" s="490"/>
      <c r="F87" s="490"/>
      <c r="G87" s="489"/>
      <c r="H87" s="489"/>
      <c r="I87" s="489"/>
      <c r="J87" s="489"/>
      <c r="K87" s="489"/>
      <c r="L87" s="105"/>
      <c r="M87" s="1"/>
      <c r="N87" s="21"/>
      <c r="O87" s="87">
        <v>166</v>
      </c>
      <c r="P87" s="489"/>
      <c r="Q87" s="489"/>
      <c r="R87" s="489"/>
      <c r="S87" s="489"/>
      <c r="T87" s="489"/>
      <c r="U87" s="489"/>
      <c r="V87" s="489"/>
      <c r="W87" s="489"/>
      <c r="X87" s="489"/>
      <c r="Y87" s="105"/>
    </row>
    <row r="88" spans="1:25" ht="16.2" thickBot="1">
      <c r="A88" s="21"/>
      <c r="B88" s="87">
        <v>67</v>
      </c>
      <c r="C88" s="489"/>
      <c r="D88" s="489"/>
      <c r="E88" s="490"/>
      <c r="F88" s="490"/>
      <c r="G88" s="489"/>
      <c r="H88" s="489"/>
      <c r="I88" s="489"/>
      <c r="J88" s="489"/>
      <c r="K88" s="489"/>
      <c r="L88" s="105"/>
      <c r="M88" s="1"/>
      <c r="N88" s="21"/>
      <c r="O88" s="87">
        <v>167</v>
      </c>
      <c r="P88" s="489"/>
      <c r="Q88" s="489"/>
      <c r="R88" s="489"/>
      <c r="S88" s="489"/>
      <c r="T88" s="489"/>
      <c r="U88" s="489"/>
      <c r="V88" s="489"/>
      <c r="W88" s="489"/>
      <c r="X88" s="489"/>
      <c r="Y88" s="105"/>
    </row>
    <row r="89" spans="1:25" ht="16.2" thickBot="1">
      <c r="A89" s="21"/>
      <c r="B89" s="87">
        <v>68</v>
      </c>
      <c r="C89" s="489"/>
      <c r="D89" s="489"/>
      <c r="E89" s="490"/>
      <c r="F89" s="490"/>
      <c r="G89" s="489"/>
      <c r="H89" s="489"/>
      <c r="I89" s="489"/>
      <c r="J89" s="489"/>
      <c r="K89" s="489"/>
      <c r="L89" s="105"/>
      <c r="M89" s="1"/>
      <c r="N89" s="21"/>
      <c r="O89" s="87">
        <v>168</v>
      </c>
      <c r="P89" s="489"/>
      <c r="Q89" s="489"/>
      <c r="R89" s="489"/>
      <c r="S89" s="489"/>
      <c r="T89" s="489"/>
      <c r="U89" s="489"/>
      <c r="V89" s="489"/>
      <c r="W89" s="489"/>
      <c r="X89" s="489"/>
      <c r="Y89" s="105"/>
    </row>
    <row r="90" spans="1:25" ht="16.2" thickBot="1">
      <c r="A90" s="21"/>
      <c r="B90" s="87">
        <v>69</v>
      </c>
      <c r="C90" s="489"/>
      <c r="D90" s="489"/>
      <c r="E90" s="490"/>
      <c r="F90" s="490"/>
      <c r="G90" s="489"/>
      <c r="H90" s="489"/>
      <c r="I90" s="489"/>
      <c r="J90" s="489"/>
      <c r="K90" s="489"/>
      <c r="L90" s="105"/>
      <c r="M90" s="1"/>
      <c r="N90" s="21"/>
      <c r="O90" s="87">
        <v>169</v>
      </c>
      <c r="P90" s="489"/>
      <c r="Q90" s="489"/>
      <c r="R90" s="489"/>
      <c r="S90" s="489"/>
      <c r="T90" s="489"/>
      <c r="U90" s="489"/>
      <c r="V90" s="489"/>
      <c r="W90" s="489"/>
      <c r="X90" s="489"/>
      <c r="Y90" s="105"/>
    </row>
    <row r="91" spans="1:25" ht="16.2" thickBot="1">
      <c r="A91" s="21"/>
      <c r="B91" s="87">
        <v>70</v>
      </c>
      <c r="C91" s="489"/>
      <c r="D91" s="489"/>
      <c r="E91" s="490"/>
      <c r="F91" s="490"/>
      <c r="G91" s="489"/>
      <c r="H91" s="489"/>
      <c r="I91" s="489"/>
      <c r="J91" s="489"/>
      <c r="K91" s="489"/>
      <c r="L91" s="105"/>
      <c r="M91" s="1"/>
      <c r="N91" s="21"/>
      <c r="O91" s="87">
        <v>170</v>
      </c>
      <c r="P91" s="489"/>
      <c r="Q91" s="489"/>
      <c r="R91" s="489"/>
      <c r="S91" s="489"/>
      <c r="T91" s="489"/>
      <c r="U91" s="489"/>
      <c r="V91" s="489"/>
      <c r="W91" s="489"/>
      <c r="X91" s="489"/>
      <c r="Y91" s="105"/>
    </row>
    <row r="92" spans="1:25" ht="16.2" thickBot="1">
      <c r="A92" s="21"/>
      <c r="B92" s="87">
        <v>71</v>
      </c>
      <c r="C92" s="489"/>
      <c r="D92" s="489"/>
      <c r="E92" s="490"/>
      <c r="F92" s="490"/>
      <c r="G92" s="489"/>
      <c r="H92" s="489"/>
      <c r="I92" s="489"/>
      <c r="J92" s="489"/>
      <c r="K92" s="489"/>
      <c r="L92" s="105"/>
      <c r="M92" s="1"/>
      <c r="N92" s="21"/>
      <c r="O92" s="87">
        <v>171</v>
      </c>
      <c r="P92" s="489"/>
      <c r="Q92" s="489"/>
      <c r="R92" s="489"/>
      <c r="S92" s="489"/>
      <c r="T92" s="489"/>
      <c r="U92" s="489"/>
      <c r="V92" s="489"/>
      <c r="W92" s="489"/>
      <c r="X92" s="489"/>
      <c r="Y92" s="105"/>
    </row>
    <row r="93" spans="1:25" ht="16.2" thickBot="1">
      <c r="A93" s="21"/>
      <c r="B93" s="87">
        <v>72</v>
      </c>
      <c r="C93" s="489"/>
      <c r="D93" s="489"/>
      <c r="E93" s="490"/>
      <c r="F93" s="490"/>
      <c r="G93" s="489"/>
      <c r="H93" s="489"/>
      <c r="I93" s="489"/>
      <c r="J93" s="489"/>
      <c r="K93" s="489"/>
      <c r="L93" s="105"/>
      <c r="M93" s="1"/>
      <c r="N93" s="21"/>
      <c r="O93" s="87">
        <v>172</v>
      </c>
      <c r="P93" s="489"/>
      <c r="Q93" s="489"/>
      <c r="R93" s="489"/>
      <c r="S93" s="489"/>
      <c r="T93" s="489"/>
      <c r="U93" s="489"/>
      <c r="V93" s="489"/>
      <c r="W93" s="489"/>
      <c r="X93" s="489"/>
      <c r="Y93" s="105"/>
    </row>
    <row r="94" spans="1:25" ht="16.2" thickBot="1">
      <c r="A94" s="1"/>
      <c r="B94" s="87">
        <v>73</v>
      </c>
      <c r="C94" s="489"/>
      <c r="D94" s="489"/>
      <c r="E94" s="490"/>
      <c r="F94" s="490"/>
      <c r="G94" s="489"/>
      <c r="H94" s="489"/>
      <c r="I94" s="489"/>
      <c r="J94" s="489"/>
      <c r="K94" s="489"/>
      <c r="L94" s="105"/>
      <c r="M94" s="1"/>
      <c r="N94" s="1"/>
      <c r="O94" s="87">
        <v>173</v>
      </c>
      <c r="P94" s="489"/>
      <c r="Q94" s="489"/>
      <c r="R94" s="489"/>
      <c r="S94" s="489"/>
      <c r="T94" s="489"/>
      <c r="U94" s="489"/>
      <c r="V94" s="489"/>
      <c r="W94" s="489"/>
      <c r="X94" s="489"/>
      <c r="Y94" s="105"/>
    </row>
    <row r="95" spans="1:25" ht="16.2" thickBot="1">
      <c r="A95" s="1"/>
      <c r="B95" s="87">
        <v>74</v>
      </c>
      <c r="C95" s="489"/>
      <c r="D95" s="489"/>
      <c r="E95" s="490"/>
      <c r="F95" s="490"/>
      <c r="G95" s="489"/>
      <c r="H95" s="489"/>
      <c r="I95" s="489"/>
      <c r="J95" s="489"/>
      <c r="K95" s="489"/>
      <c r="L95" s="105"/>
      <c r="M95" s="1"/>
      <c r="N95" s="1"/>
      <c r="O95" s="87">
        <v>174</v>
      </c>
      <c r="P95" s="489"/>
      <c r="Q95" s="489"/>
      <c r="R95" s="489"/>
      <c r="S95" s="489"/>
      <c r="T95" s="489"/>
      <c r="U95" s="489"/>
      <c r="V95" s="489"/>
      <c r="W95" s="489"/>
      <c r="X95" s="489"/>
      <c r="Y95" s="105"/>
    </row>
    <row r="96" spans="1:25" ht="16.2" thickBot="1">
      <c r="A96" s="1"/>
      <c r="B96" s="87">
        <v>75</v>
      </c>
      <c r="C96" s="489"/>
      <c r="D96" s="489"/>
      <c r="E96" s="490"/>
      <c r="F96" s="490"/>
      <c r="G96" s="489"/>
      <c r="H96" s="489"/>
      <c r="I96" s="489"/>
      <c r="J96" s="489"/>
      <c r="K96" s="489"/>
      <c r="L96" s="105"/>
      <c r="M96" s="1"/>
      <c r="N96" s="1"/>
      <c r="O96" s="87">
        <v>175</v>
      </c>
      <c r="P96" s="489"/>
      <c r="Q96" s="489"/>
      <c r="R96" s="489"/>
      <c r="S96" s="489"/>
      <c r="T96" s="489"/>
      <c r="U96" s="489"/>
      <c r="V96" s="489"/>
      <c r="W96" s="489"/>
      <c r="X96" s="489"/>
      <c r="Y96" s="105"/>
    </row>
    <row r="97" spans="1:25" ht="16.2" thickBot="1">
      <c r="A97" s="1"/>
      <c r="B97" s="87">
        <v>76</v>
      </c>
      <c r="C97" s="489"/>
      <c r="D97" s="489"/>
      <c r="E97" s="490"/>
      <c r="F97" s="490"/>
      <c r="G97" s="489"/>
      <c r="H97" s="489"/>
      <c r="I97" s="489"/>
      <c r="J97" s="489"/>
      <c r="K97" s="489"/>
      <c r="L97" s="105"/>
      <c r="M97" s="1"/>
      <c r="N97" s="1"/>
      <c r="O97" s="87">
        <v>176</v>
      </c>
      <c r="P97" s="489"/>
      <c r="Q97" s="489"/>
      <c r="R97" s="489"/>
      <c r="S97" s="489"/>
      <c r="T97" s="489"/>
      <c r="U97" s="489"/>
      <c r="V97" s="489"/>
      <c r="W97" s="489"/>
      <c r="X97" s="489"/>
      <c r="Y97" s="105"/>
    </row>
    <row r="98" spans="1:25" ht="16.2" thickBot="1">
      <c r="A98" s="1"/>
      <c r="B98" s="87">
        <v>77</v>
      </c>
      <c r="C98" s="489"/>
      <c r="D98" s="489"/>
      <c r="E98" s="490"/>
      <c r="F98" s="490"/>
      <c r="G98" s="489"/>
      <c r="H98" s="489"/>
      <c r="I98" s="489"/>
      <c r="J98" s="489"/>
      <c r="K98" s="489"/>
      <c r="L98" s="105"/>
      <c r="M98" s="1"/>
      <c r="N98" s="1"/>
      <c r="O98" s="87">
        <v>177</v>
      </c>
      <c r="P98" s="489"/>
      <c r="Q98" s="489"/>
      <c r="R98" s="489"/>
      <c r="S98" s="489"/>
      <c r="T98" s="489"/>
      <c r="U98" s="489"/>
      <c r="V98" s="489"/>
      <c r="W98" s="489"/>
      <c r="X98" s="489"/>
      <c r="Y98" s="105"/>
    </row>
    <row r="99" spans="1:25" ht="16.2" thickBot="1">
      <c r="A99" s="1"/>
      <c r="B99" s="87">
        <v>78</v>
      </c>
      <c r="C99" s="489"/>
      <c r="D99" s="489"/>
      <c r="E99" s="490"/>
      <c r="F99" s="490"/>
      <c r="G99" s="489"/>
      <c r="H99" s="489"/>
      <c r="I99" s="489"/>
      <c r="J99" s="489"/>
      <c r="K99" s="489"/>
      <c r="L99" s="105"/>
      <c r="M99" s="1"/>
      <c r="N99" s="1"/>
      <c r="O99" s="87">
        <v>178</v>
      </c>
      <c r="P99" s="489"/>
      <c r="Q99" s="489"/>
      <c r="R99" s="489"/>
      <c r="S99" s="489"/>
      <c r="T99" s="489"/>
      <c r="U99" s="489"/>
      <c r="V99" s="489"/>
      <c r="W99" s="489"/>
      <c r="X99" s="489"/>
      <c r="Y99" s="105"/>
    </row>
    <row r="100" spans="1:25" ht="16.2" thickBot="1">
      <c r="A100" s="1"/>
      <c r="B100" s="87">
        <v>79</v>
      </c>
      <c r="C100" s="489"/>
      <c r="D100" s="489"/>
      <c r="E100" s="490"/>
      <c r="F100" s="490"/>
      <c r="G100" s="489"/>
      <c r="H100" s="489"/>
      <c r="I100" s="489"/>
      <c r="J100" s="489"/>
      <c r="K100" s="489"/>
      <c r="L100" s="105"/>
      <c r="M100" s="1"/>
      <c r="N100" s="1"/>
      <c r="O100" s="87">
        <v>179</v>
      </c>
      <c r="P100" s="489"/>
      <c r="Q100" s="489"/>
      <c r="R100" s="489"/>
      <c r="S100" s="489"/>
      <c r="T100" s="489"/>
      <c r="U100" s="489"/>
      <c r="V100" s="489"/>
      <c r="W100" s="489"/>
      <c r="X100" s="489"/>
      <c r="Y100" s="105"/>
    </row>
    <row r="101" spans="1:25" ht="16.2" thickBot="1">
      <c r="A101" s="1"/>
      <c r="B101" s="87">
        <v>80</v>
      </c>
      <c r="C101" s="489"/>
      <c r="D101" s="489"/>
      <c r="E101" s="490"/>
      <c r="F101" s="490"/>
      <c r="G101" s="489"/>
      <c r="H101" s="489"/>
      <c r="I101" s="489"/>
      <c r="J101" s="489"/>
      <c r="K101" s="489"/>
      <c r="L101" s="105"/>
      <c r="M101" s="1"/>
      <c r="N101" s="1"/>
      <c r="O101" s="87">
        <v>180</v>
      </c>
      <c r="P101" s="489"/>
      <c r="Q101" s="489"/>
      <c r="R101" s="489"/>
      <c r="S101" s="489"/>
      <c r="T101" s="489"/>
      <c r="U101" s="489"/>
      <c r="V101" s="489"/>
      <c r="W101" s="489"/>
      <c r="X101" s="489"/>
      <c r="Y101" s="105"/>
    </row>
    <row r="102" spans="1:25" ht="16.2" thickBot="1">
      <c r="A102" s="1"/>
      <c r="B102" s="87">
        <v>81</v>
      </c>
      <c r="C102" s="489"/>
      <c r="D102" s="489"/>
      <c r="E102" s="490"/>
      <c r="F102" s="490"/>
      <c r="G102" s="489"/>
      <c r="H102" s="489"/>
      <c r="I102" s="489"/>
      <c r="J102" s="489"/>
      <c r="K102" s="489"/>
      <c r="L102" s="105"/>
      <c r="M102" s="1"/>
      <c r="N102" s="1"/>
      <c r="O102" s="87">
        <v>181</v>
      </c>
      <c r="P102" s="489"/>
      <c r="Q102" s="489"/>
      <c r="R102" s="489"/>
      <c r="S102" s="489"/>
      <c r="T102" s="489"/>
      <c r="U102" s="489"/>
      <c r="V102" s="489"/>
      <c r="W102" s="489"/>
      <c r="X102" s="489"/>
      <c r="Y102" s="105"/>
    </row>
    <row r="103" spans="1:25" ht="16.2" thickBot="1">
      <c r="A103" s="1"/>
      <c r="B103" s="87">
        <v>82</v>
      </c>
      <c r="C103" s="489"/>
      <c r="D103" s="489"/>
      <c r="E103" s="490"/>
      <c r="F103" s="490"/>
      <c r="G103" s="489"/>
      <c r="H103" s="489"/>
      <c r="I103" s="489"/>
      <c r="J103" s="489"/>
      <c r="K103" s="489"/>
      <c r="L103" s="105"/>
      <c r="M103" s="1"/>
      <c r="N103" s="1"/>
      <c r="O103" s="87">
        <v>182</v>
      </c>
      <c r="P103" s="489"/>
      <c r="Q103" s="489"/>
      <c r="R103" s="489"/>
      <c r="S103" s="489"/>
      <c r="T103" s="489"/>
      <c r="U103" s="489"/>
      <c r="V103" s="489"/>
      <c r="W103" s="489"/>
      <c r="X103" s="489"/>
      <c r="Y103" s="105"/>
    </row>
    <row r="104" spans="1:25" ht="16.2" thickBot="1">
      <c r="A104" s="1"/>
      <c r="B104" s="87">
        <v>83</v>
      </c>
      <c r="C104" s="489"/>
      <c r="D104" s="489"/>
      <c r="E104" s="490"/>
      <c r="F104" s="490"/>
      <c r="G104" s="489"/>
      <c r="H104" s="489"/>
      <c r="I104" s="489"/>
      <c r="J104" s="489"/>
      <c r="K104" s="489"/>
      <c r="L104" s="105"/>
      <c r="M104" s="1"/>
      <c r="N104" s="1"/>
      <c r="O104" s="87">
        <v>183</v>
      </c>
      <c r="P104" s="489"/>
      <c r="Q104" s="489"/>
      <c r="R104" s="489"/>
      <c r="S104" s="489"/>
      <c r="T104" s="489"/>
      <c r="U104" s="489"/>
      <c r="V104" s="489"/>
      <c r="W104" s="489"/>
      <c r="X104" s="489"/>
      <c r="Y104" s="105"/>
    </row>
    <row r="105" spans="1:25" ht="16.2" thickBot="1">
      <c r="A105" s="1"/>
      <c r="B105" s="87">
        <v>84</v>
      </c>
      <c r="C105" s="489"/>
      <c r="D105" s="489"/>
      <c r="E105" s="490"/>
      <c r="F105" s="490"/>
      <c r="G105" s="489"/>
      <c r="H105" s="489"/>
      <c r="I105" s="489"/>
      <c r="J105" s="489"/>
      <c r="K105" s="489"/>
      <c r="L105" s="105"/>
      <c r="M105" s="1"/>
      <c r="N105" s="1"/>
      <c r="O105" s="87">
        <v>184</v>
      </c>
      <c r="P105" s="489"/>
      <c r="Q105" s="489"/>
      <c r="R105" s="489"/>
      <c r="S105" s="489"/>
      <c r="T105" s="489"/>
      <c r="U105" s="489"/>
      <c r="V105" s="489"/>
      <c r="W105" s="489"/>
      <c r="X105" s="489"/>
      <c r="Y105" s="105"/>
    </row>
    <row r="106" spans="1:25" ht="16.2" thickBot="1">
      <c r="A106" s="1"/>
      <c r="B106" s="87">
        <v>85</v>
      </c>
      <c r="C106" s="489"/>
      <c r="D106" s="489"/>
      <c r="E106" s="490"/>
      <c r="F106" s="490"/>
      <c r="G106" s="489"/>
      <c r="H106" s="489"/>
      <c r="I106" s="489"/>
      <c r="J106" s="489"/>
      <c r="K106" s="489"/>
      <c r="L106" s="105"/>
      <c r="M106" s="1"/>
      <c r="N106" s="1"/>
      <c r="O106" s="87">
        <v>185</v>
      </c>
      <c r="P106" s="489"/>
      <c r="Q106" s="489"/>
      <c r="R106" s="489"/>
      <c r="S106" s="489"/>
      <c r="T106" s="489"/>
      <c r="U106" s="489"/>
      <c r="V106" s="489"/>
      <c r="W106" s="489"/>
      <c r="X106" s="489"/>
      <c r="Y106" s="105"/>
    </row>
    <row r="107" spans="1:25" ht="16.2" thickBot="1">
      <c r="A107" s="1"/>
      <c r="B107" s="87">
        <v>86</v>
      </c>
      <c r="C107" s="489"/>
      <c r="D107" s="489"/>
      <c r="E107" s="490"/>
      <c r="F107" s="490"/>
      <c r="G107" s="489"/>
      <c r="H107" s="489"/>
      <c r="I107" s="489"/>
      <c r="J107" s="489"/>
      <c r="K107" s="489"/>
      <c r="L107" s="105"/>
      <c r="M107" s="1"/>
      <c r="N107" s="1"/>
      <c r="O107" s="87">
        <v>186</v>
      </c>
      <c r="P107" s="489"/>
      <c r="Q107" s="489"/>
      <c r="R107" s="489"/>
      <c r="S107" s="489"/>
      <c r="T107" s="489"/>
      <c r="U107" s="489"/>
      <c r="V107" s="489"/>
      <c r="W107" s="489"/>
      <c r="X107" s="489"/>
      <c r="Y107" s="105"/>
    </row>
    <row r="108" spans="1:25" ht="16.2" thickBot="1">
      <c r="A108" s="1"/>
      <c r="B108" s="87">
        <v>87</v>
      </c>
      <c r="C108" s="489"/>
      <c r="D108" s="489"/>
      <c r="E108" s="490"/>
      <c r="F108" s="490"/>
      <c r="G108" s="489"/>
      <c r="H108" s="489"/>
      <c r="I108" s="489"/>
      <c r="J108" s="489"/>
      <c r="K108" s="489"/>
      <c r="L108" s="105"/>
      <c r="M108" s="1"/>
      <c r="N108" s="1"/>
      <c r="O108" s="87">
        <v>187</v>
      </c>
      <c r="P108" s="489"/>
      <c r="Q108" s="489"/>
      <c r="R108" s="489"/>
      <c r="S108" s="489"/>
      <c r="T108" s="489"/>
      <c r="U108" s="489"/>
      <c r="V108" s="489"/>
      <c r="W108" s="489"/>
      <c r="X108" s="489"/>
      <c r="Y108" s="105"/>
    </row>
    <row r="109" spans="1:25" ht="16.2" thickBot="1">
      <c r="A109" s="1"/>
      <c r="B109" s="87">
        <v>88</v>
      </c>
      <c r="C109" s="489"/>
      <c r="D109" s="489"/>
      <c r="E109" s="490"/>
      <c r="F109" s="490"/>
      <c r="G109" s="489"/>
      <c r="H109" s="489"/>
      <c r="I109" s="489"/>
      <c r="J109" s="489"/>
      <c r="K109" s="489"/>
      <c r="L109" s="105"/>
      <c r="M109" s="1"/>
      <c r="N109" s="1"/>
      <c r="O109" s="87">
        <v>188</v>
      </c>
      <c r="P109" s="489"/>
      <c r="Q109" s="489"/>
      <c r="R109" s="489"/>
      <c r="S109" s="489"/>
      <c r="T109" s="489"/>
      <c r="U109" s="489"/>
      <c r="V109" s="489"/>
      <c r="W109" s="489"/>
      <c r="X109" s="489"/>
      <c r="Y109" s="105"/>
    </row>
    <row r="110" spans="1:25" ht="16.2" thickBot="1">
      <c r="A110" s="1"/>
      <c r="B110" s="87">
        <v>89</v>
      </c>
      <c r="C110" s="489"/>
      <c r="D110" s="489"/>
      <c r="E110" s="490"/>
      <c r="F110" s="490"/>
      <c r="G110" s="489"/>
      <c r="H110" s="489"/>
      <c r="I110" s="489"/>
      <c r="J110" s="489"/>
      <c r="K110" s="489"/>
      <c r="L110" s="105"/>
      <c r="M110" s="1"/>
      <c r="N110" s="1"/>
      <c r="O110" s="87">
        <v>189</v>
      </c>
      <c r="P110" s="489"/>
      <c r="Q110" s="489"/>
      <c r="R110" s="489"/>
      <c r="S110" s="489"/>
      <c r="T110" s="489"/>
      <c r="U110" s="489"/>
      <c r="V110" s="489"/>
      <c r="W110" s="489"/>
      <c r="X110" s="489"/>
      <c r="Y110" s="105"/>
    </row>
    <row r="111" spans="1:25" ht="16.2" thickBot="1">
      <c r="A111" s="1"/>
      <c r="B111" s="87">
        <v>90</v>
      </c>
      <c r="C111" s="489"/>
      <c r="D111" s="489"/>
      <c r="E111" s="490"/>
      <c r="F111" s="490"/>
      <c r="G111" s="489"/>
      <c r="H111" s="489"/>
      <c r="I111" s="489"/>
      <c r="J111" s="489"/>
      <c r="K111" s="489"/>
      <c r="L111" s="105"/>
      <c r="M111" s="1"/>
      <c r="N111" s="1"/>
      <c r="O111" s="87">
        <v>190</v>
      </c>
      <c r="P111" s="489"/>
      <c r="Q111" s="489"/>
      <c r="R111" s="489"/>
      <c r="S111" s="489"/>
      <c r="T111" s="489"/>
      <c r="U111" s="489"/>
      <c r="V111" s="489"/>
      <c r="W111" s="489"/>
      <c r="X111" s="489"/>
      <c r="Y111" s="105"/>
    </row>
    <row r="112" spans="1:25" ht="16.2" thickBot="1">
      <c r="A112" s="1"/>
      <c r="B112" s="87">
        <v>91</v>
      </c>
      <c r="C112" s="489"/>
      <c r="D112" s="489"/>
      <c r="E112" s="490"/>
      <c r="F112" s="490"/>
      <c r="G112" s="489"/>
      <c r="H112" s="489"/>
      <c r="I112" s="489"/>
      <c r="J112" s="489"/>
      <c r="K112" s="489"/>
      <c r="L112" s="105"/>
      <c r="M112" s="1"/>
      <c r="N112" s="1"/>
      <c r="O112" s="87">
        <v>191</v>
      </c>
      <c r="P112" s="489"/>
      <c r="Q112" s="489"/>
      <c r="R112" s="489"/>
      <c r="S112" s="489"/>
      <c r="T112" s="489"/>
      <c r="U112" s="489"/>
      <c r="V112" s="489"/>
      <c r="W112" s="489"/>
      <c r="X112" s="489"/>
      <c r="Y112" s="105"/>
    </row>
    <row r="113" spans="1:25" ht="16.2" thickBot="1">
      <c r="A113" s="1"/>
      <c r="B113" s="87">
        <v>92</v>
      </c>
      <c r="C113" s="489"/>
      <c r="D113" s="489"/>
      <c r="E113" s="490"/>
      <c r="F113" s="490"/>
      <c r="G113" s="489"/>
      <c r="H113" s="489"/>
      <c r="I113" s="489"/>
      <c r="J113" s="489"/>
      <c r="K113" s="489"/>
      <c r="L113" s="105"/>
      <c r="M113" s="1"/>
      <c r="N113" s="1"/>
      <c r="O113" s="87">
        <v>192</v>
      </c>
      <c r="P113" s="489"/>
      <c r="Q113" s="489"/>
      <c r="R113" s="489"/>
      <c r="S113" s="489"/>
      <c r="T113" s="489"/>
      <c r="U113" s="489"/>
      <c r="V113" s="489"/>
      <c r="W113" s="489"/>
      <c r="X113" s="489"/>
      <c r="Y113" s="105"/>
    </row>
    <row r="114" spans="1:25" ht="16.2" thickBot="1">
      <c r="A114" s="1"/>
      <c r="B114" s="87">
        <v>93</v>
      </c>
      <c r="C114" s="489"/>
      <c r="D114" s="489"/>
      <c r="E114" s="490"/>
      <c r="F114" s="490"/>
      <c r="G114" s="489"/>
      <c r="H114" s="489"/>
      <c r="I114" s="489"/>
      <c r="J114" s="489"/>
      <c r="K114" s="489"/>
      <c r="L114" s="105"/>
      <c r="M114" s="1"/>
      <c r="N114" s="1"/>
      <c r="O114" s="87">
        <v>193</v>
      </c>
      <c r="P114" s="489"/>
      <c r="Q114" s="489"/>
      <c r="R114" s="489"/>
      <c r="S114" s="489"/>
      <c r="T114" s="489"/>
      <c r="U114" s="489"/>
      <c r="V114" s="489"/>
      <c r="W114" s="489"/>
      <c r="X114" s="489"/>
      <c r="Y114" s="105"/>
    </row>
    <row r="115" spans="1:25" ht="16.2" thickBot="1">
      <c r="A115" s="1"/>
      <c r="B115" s="87">
        <v>94</v>
      </c>
      <c r="C115" s="489"/>
      <c r="D115" s="489"/>
      <c r="E115" s="490"/>
      <c r="F115" s="490"/>
      <c r="G115" s="489"/>
      <c r="H115" s="489"/>
      <c r="I115" s="489"/>
      <c r="J115" s="489"/>
      <c r="K115" s="489"/>
      <c r="L115" s="105"/>
      <c r="M115" s="1"/>
      <c r="N115" s="1"/>
      <c r="O115" s="87">
        <v>194</v>
      </c>
      <c r="P115" s="489"/>
      <c r="Q115" s="489"/>
      <c r="R115" s="489"/>
      <c r="S115" s="489"/>
      <c r="T115" s="489"/>
      <c r="U115" s="489"/>
      <c r="V115" s="489"/>
      <c r="W115" s="489"/>
      <c r="X115" s="489"/>
      <c r="Y115" s="105"/>
    </row>
    <row r="116" spans="1:25" ht="16.2" thickBot="1">
      <c r="A116" s="1"/>
      <c r="B116" s="87">
        <v>95</v>
      </c>
      <c r="C116" s="489"/>
      <c r="D116" s="489"/>
      <c r="E116" s="490"/>
      <c r="F116" s="490"/>
      <c r="G116" s="489"/>
      <c r="H116" s="489"/>
      <c r="I116" s="489"/>
      <c r="J116" s="489"/>
      <c r="K116" s="489"/>
      <c r="L116" s="105"/>
      <c r="M116" s="1"/>
      <c r="N116" s="1"/>
      <c r="O116" s="87">
        <v>195</v>
      </c>
      <c r="P116" s="489"/>
      <c r="Q116" s="489"/>
      <c r="R116" s="489"/>
      <c r="S116" s="489"/>
      <c r="T116" s="489"/>
      <c r="U116" s="489"/>
      <c r="V116" s="489"/>
      <c r="W116" s="489"/>
      <c r="X116" s="489"/>
      <c r="Y116" s="105"/>
    </row>
    <row r="117" spans="1:25" ht="16.2" thickBot="1">
      <c r="A117" s="1"/>
      <c r="B117" s="87">
        <v>96</v>
      </c>
      <c r="C117" s="489"/>
      <c r="D117" s="489"/>
      <c r="E117" s="490"/>
      <c r="F117" s="490"/>
      <c r="G117" s="489"/>
      <c r="H117" s="489"/>
      <c r="I117" s="489"/>
      <c r="J117" s="489"/>
      <c r="K117" s="489"/>
      <c r="L117" s="105"/>
      <c r="M117" s="1"/>
      <c r="N117" s="1"/>
      <c r="O117" s="87">
        <v>196</v>
      </c>
      <c r="P117" s="489"/>
      <c r="Q117" s="489"/>
      <c r="R117" s="489"/>
      <c r="S117" s="489"/>
      <c r="T117" s="489"/>
      <c r="U117" s="489"/>
      <c r="V117" s="489"/>
      <c r="W117" s="489"/>
      <c r="X117" s="489"/>
      <c r="Y117" s="105"/>
    </row>
    <row r="118" spans="1:25" ht="16.2" thickBot="1">
      <c r="A118" s="1"/>
      <c r="B118" s="87">
        <v>97</v>
      </c>
      <c r="C118" s="489"/>
      <c r="D118" s="489"/>
      <c r="E118" s="490"/>
      <c r="F118" s="490"/>
      <c r="G118" s="489"/>
      <c r="H118" s="489"/>
      <c r="I118" s="489"/>
      <c r="J118" s="489"/>
      <c r="K118" s="489"/>
      <c r="L118" s="105"/>
      <c r="M118" s="1"/>
      <c r="N118" s="1"/>
      <c r="O118" s="87">
        <v>197</v>
      </c>
      <c r="P118" s="489"/>
      <c r="Q118" s="489"/>
      <c r="R118" s="489"/>
      <c r="S118" s="489"/>
      <c r="T118" s="489"/>
      <c r="U118" s="489"/>
      <c r="V118" s="489"/>
      <c r="W118" s="489"/>
      <c r="X118" s="489"/>
      <c r="Y118" s="105"/>
    </row>
    <row r="119" spans="1:25" ht="16.2" thickBot="1">
      <c r="A119" s="1"/>
      <c r="B119" s="87">
        <v>98</v>
      </c>
      <c r="C119" s="489"/>
      <c r="D119" s="489"/>
      <c r="E119" s="490"/>
      <c r="F119" s="490"/>
      <c r="G119" s="489"/>
      <c r="H119" s="489"/>
      <c r="I119" s="489"/>
      <c r="J119" s="489"/>
      <c r="K119" s="489"/>
      <c r="L119" s="105"/>
      <c r="M119" s="1"/>
      <c r="N119" s="1"/>
      <c r="O119" s="87">
        <v>198</v>
      </c>
      <c r="P119" s="489"/>
      <c r="Q119" s="489"/>
      <c r="R119" s="489"/>
      <c r="S119" s="489"/>
      <c r="T119" s="489"/>
      <c r="U119" s="489"/>
      <c r="V119" s="489"/>
      <c r="W119" s="489"/>
      <c r="X119" s="489"/>
      <c r="Y119" s="105"/>
    </row>
    <row r="120" spans="1:25" ht="16.2" thickBot="1">
      <c r="A120" s="1"/>
      <c r="B120" s="87">
        <v>99</v>
      </c>
      <c r="C120" s="489"/>
      <c r="D120" s="489"/>
      <c r="E120" s="490"/>
      <c r="F120" s="490"/>
      <c r="G120" s="489"/>
      <c r="H120" s="489"/>
      <c r="I120" s="489"/>
      <c r="J120" s="489"/>
      <c r="K120" s="489"/>
      <c r="L120" s="105"/>
      <c r="M120" s="1"/>
      <c r="N120" s="1"/>
      <c r="O120" s="87">
        <v>199</v>
      </c>
      <c r="P120" s="489"/>
      <c r="Q120" s="489"/>
      <c r="R120" s="489"/>
      <c r="S120" s="489"/>
      <c r="T120" s="489"/>
      <c r="U120" s="489"/>
      <c r="V120" s="489"/>
      <c r="W120" s="489"/>
      <c r="X120" s="489"/>
      <c r="Y120" s="105"/>
    </row>
    <row r="121" spans="1:25" ht="16.2" thickBot="1">
      <c r="A121" s="1"/>
      <c r="B121" s="87">
        <v>100</v>
      </c>
      <c r="C121" s="489"/>
      <c r="D121" s="489"/>
      <c r="E121" s="490"/>
      <c r="F121" s="490"/>
      <c r="G121" s="489"/>
      <c r="H121" s="489"/>
      <c r="I121" s="489"/>
      <c r="J121" s="489"/>
      <c r="K121" s="489"/>
      <c r="L121" s="105"/>
      <c r="M121" s="1"/>
      <c r="N121" s="1"/>
      <c r="O121" s="87">
        <v>200</v>
      </c>
      <c r="P121" s="489"/>
      <c r="Q121" s="489"/>
      <c r="R121" s="489"/>
      <c r="S121" s="489"/>
      <c r="T121" s="489"/>
      <c r="U121" s="489"/>
      <c r="V121" s="489"/>
      <c r="W121" s="489"/>
      <c r="X121" s="489"/>
      <c r="Y121" s="105"/>
    </row>
    <row r="122" spans="1:25" ht="15.6">
      <c r="A122" s="1"/>
      <c r="B122" s="1"/>
      <c r="C122" s="1"/>
      <c r="D122" s="1"/>
      <c r="E122" s="1"/>
      <c r="F122" s="1"/>
      <c r="G122" s="1"/>
      <c r="H122" s="1"/>
      <c r="I122" s="20" t="s">
        <v>74</v>
      </c>
      <c r="J122" s="152"/>
      <c r="K122" s="152"/>
      <c r="L122" s="152"/>
      <c r="M122" s="1"/>
      <c r="N122" s="1"/>
      <c r="O122" s="1"/>
      <c r="P122" s="1"/>
      <c r="Q122" s="1"/>
      <c r="R122" s="1"/>
      <c r="S122" s="1"/>
      <c r="T122" s="1"/>
      <c r="U122" s="1"/>
      <c r="V122" s="20" t="s">
        <v>74</v>
      </c>
      <c r="W122" s="152"/>
      <c r="X122" s="152"/>
      <c r="Y122" s="152"/>
    </row>
  </sheetData>
  <mergeCells count="852">
    <mergeCell ref="C11:D11"/>
    <mergeCell ref="E11:F11"/>
    <mergeCell ref="G11:H11"/>
    <mergeCell ref="I11:K11"/>
    <mergeCell ref="C12:D12"/>
    <mergeCell ref="E12:F12"/>
    <mergeCell ref="G12:H12"/>
    <mergeCell ref="I12:K12"/>
    <mergeCell ref="B9:C9"/>
    <mergeCell ref="D9:E9"/>
    <mergeCell ref="F9:G9"/>
    <mergeCell ref="H9:I9"/>
    <mergeCell ref="K9:L9"/>
    <mergeCell ref="C10:D10"/>
    <mergeCell ref="E10:F10"/>
    <mergeCell ref="G10:H10"/>
    <mergeCell ref="I10:K10"/>
    <mergeCell ref="C15:D15"/>
    <mergeCell ref="E15:F15"/>
    <mergeCell ref="G15:H15"/>
    <mergeCell ref="I15:K15"/>
    <mergeCell ref="C16:D16"/>
    <mergeCell ref="E16:F16"/>
    <mergeCell ref="G16:H16"/>
    <mergeCell ref="I16:K16"/>
    <mergeCell ref="C13:D13"/>
    <mergeCell ref="E13:F13"/>
    <mergeCell ref="G13:H13"/>
    <mergeCell ref="I13:K13"/>
    <mergeCell ref="C14:D14"/>
    <mergeCell ref="E14:F14"/>
    <mergeCell ref="G14:H14"/>
    <mergeCell ref="I14:K14"/>
    <mergeCell ref="C19:D19"/>
    <mergeCell ref="E19:F19"/>
    <mergeCell ref="G19:H19"/>
    <mergeCell ref="I19:K19"/>
    <mergeCell ref="C20:D20"/>
    <mergeCell ref="E20:F20"/>
    <mergeCell ref="G20:H20"/>
    <mergeCell ref="I20:K20"/>
    <mergeCell ref="C17:D17"/>
    <mergeCell ref="E17:F17"/>
    <mergeCell ref="G17:H17"/>
    <mergeCell ref="I17:K17"/>
    <mergeCell ref="C18:D18"/>
    <mergeCell ref="E18:F18"/>
    <mergeCell ref="G18:H18"/>
    <mergeCell ref="I18:K18"/>
    <mergeCell ref="C23:D23"/>
    <mergeCell ref="E23:F23"/>
    <mergeCell ref="G23:H23"/>
    <mergeCell ref="I23:K23"/>
    <mergeCell ref="C24:D24"/>
    <mergeCell ref="E24:F24"/>
    <mergeCell ref="G24:H24"/>
    <mergeCell ref="I24:K24"/>
    <mergeCell ref="C21:D21"/>
    <mergeCell ref="E21:F21"/>
    <mergeCell ref="G21:H21"/>
    <mergeCell ref="I21:K21"/>
    <mergeCell ref="C22:D22"/>
    <mergeCell ref="E22:F22"/>
    <mergeCell ref="G22:H22"/>
    <mergeCell ref="I22:K22"/>
    <mergeCell ref="C27:D27"/>
    <mergeCell ref="E27:F27"/>
    <mergeCell ref="G27:H27"/>
    <mergeCell ref="I27:K27"/>
    <mergeCell ref="C28:D28"/>
    <mergeCell ref="E28:F28"/>
    <mergeCell ref="G28:H28"/>
    <mergeCell ref="I28:K28"/>
    <mergeCell ref="C25:D25"/>
    <mergeCell ref="E25:F25"/>
    <mergeCell ref="G25:H25"/>
    <mergeCell ref="I25:K25"/>
    <mergeCell ref="C26:D26"/>
    <mergeCell ref="E26:F26"/>
    <mergeCell ref="G26:H26"/>
    <mergeCell ref="I26:K26"/>
    <mergeCell ref="B7:L7"/>
    <mergeCell ref="B8:L8"/>
    <mergeCell ref="K3:L3"/>
    <mergeCell ref="G6:L6"/>
    <mergeCell ref="C33:D33"/>
    <mergeCell ref="E33:F33"/>
    <mergeCell ref="G33:H33"/>
    <mergeCell ref="I33:K33"/>
    <mergeCell ref="C31:D31"/>
    <mergeCell ref="E31:F31"/>
    <mergeCell ref="G31:H31"/>
    <mergeCell ref="I31:K31"/>
    <mergeCell ref="C32:D32"/>
    <mergeCell ref="E32:F32"/>
    <mergeCell ref="G32:H32"/>
    <mergeCell ref="I32:K32"/>
    <mergeCell ref="C29:D29"/>
    <mergeCell ref="E29:F29"/>
    <mergeCell ref="G29:H29"/>
    <mergeCell ref="I29:K29"/>
    <mergeCell ref="C30:D30"/>
    <mergeCell ref="E30:F30"/>
    <mergeCell ref="G30:H30"/>
    <mergeCell ref="I30:K30"/>
    <mergeCell ref="C36:D36"/>
    <mergeCell ref="E36:F36"/>
    <mergeCell ref="G36:H36"/>
    <mergeCell ref="I36:K36"/>
    <mergeCell ref="C37:D37"/>
    <mergeCell ref="E37:F37"/>
    <mergeCell ref="G37:H37"/>
    <mergeCell ref="I37:K37"/>
    <mergeCell ref="C34:D34"/>
    <mergeCell ref="E34:F34"/>
    <mergeCell ref="G34:H34"/>
    <mergeCell ref="I34:K34"/>
    <mergeCell ref="C35:D35"/>
    <mergeCell ref="E35:F35"/>
    <mergeCell ref="G35:H35"/>
    <mergeCell ref="I35:K35"/>
    <mergeCell ref="C40:D40"/>
    <mergeCell ref="E40:F40"/>
    <mergeCell ref="G40:H40"/>
    <mergeCell ref="I40:K40"/>
    <mergeCell ref="C41:D41"/>
    <mergeCell ref="E41:F41"/>
    <mergeCell ref="G41:H41"/>
    <mergeCell ref="I41:K41"/>
    <mergeCell ref="C38:D38"/>
    <mergeCell ref="E38:F38"/>
    <mergeCell ref="G38:H38"/>
    <mergeCell ref="I38:K38"/>
    <mergeCell ref="C39:D39"/>
    <mergeCell ref="E39:F39"/>
    <mergeCell ref="G39:H39"/>
    <mergeCell ref="I39:K39"/>
    <mergeCell ref="C44:D44"/>
    <mergeCell ref="E44:F44"/>
    <mergeCell ref="G44:H44"/>
    <mergeCell ref="I44:K44"/>
    <mergeCell ref="C45:D45"/>
    <mergeCell ref="E45:F45"/>
    <mergeCell ref="G45:H45"/>
    <mergeCell ref="I45:K45"/>
    <mergeCell ref="C42:D42"/>
    <mergeCell ref="E42:F42"/>
    <mergeCell ref="G42:H42"/>
    <mergeCell ref="I42:K42"/>
    <mergeCell ref="C43:D43"/>
    <mergeCell ref="E43:F43"/>
    <mergeCell ref="G43:H43"/>
    <mergeCell ref="I43:K43"/>
    <mergeCell ref="C48:D48"/>
    <mergeCell ref="E48:F48"/>
    <mergeCell ref="G48:H48"/>
    <mergeCell ref="I48:K48"/>
    <mergeCell ref="C49:D49"/>
    <mergeCell ref="E49:F49"/>
    <mergeCell ref="G49:H49"/>
    <mergeCell ref="I49:K49"/>
    <mergeCell ref="C46:D46"/>
    <mergeCell ref="E46:F46"/>
    <mergeCell ref="G46:H46"/>
    <mergeCell ref="I46:K46"/>
    <mergeCell ref="C47:D47"/>
    <mergeCell ref="E47:F47"/>
    <mergeCell ref="G47:H47"/>
    <mergeCell ref="I47:K47"/>
    <mergeCell ref="C52:D52"/>
    <mergeCell ref="E52:F52"/>
    <mergeCell ref="G52:H52"/>
    <mergeCell ref="I52:K52"/>
    <mergeCell ref="C53:D53"/>
    <mergeCell ref="E53:F53"/>
    <mergeCell ref="G53:H53"/>
    <mergeCell ref="I53:K53"/>
    <mergeCell ref="C50:D50"/>
    <mergeCell ref="E50:F50"/>
    <mergeCell ref="G50:H50"/>
    <mergeCell ref="I50:K50"/>
    <mergeCell ref="C51:D51"/>
    <mergeCell ref="E51:F51"/>
    <mergeCell ref="G51:H51"/>
    <mergeCell ref="I51:K51"/>
    <mergeCell ref="C54:D54"/>
    <mergeCell ref="E54:F54"/>
    <mergeCell ref="G54:H54"/>
    <mergeCell ref="I54:K54"/>
    <mergeCell ref="C55:D55"/>
    <mergeCell ref="E55:F55"/>
    <mergeCell ref="G55:H55"/>
    <mergeCell ref="I55:K55"/>
    <mergeCell ref="C60:D60"/>
    <mergeCell ref="E60:F60"/>
    <mergeCell ref="G60:H60"/>
    <mergeCell ref="I60:K60"/>
    <mergeCell ref="C59:D59"/>
    <mergeCell ref="E59:F59"/>
    <mergeCell ref="G59:H59"/>
    <mergeCell ref="I59:K59"/>
    <mergeCell ref="X3:Y3"/>
    <mergeCell ref="T6:Y6"/>
    <mergeCell ref="O7:Y7"/>
    <mergeCell ref="O8:Y8"/>
    <mergeCell ref="O9:P9"/>
    <mergeCell ref="Q9:R9"/>
    <mergeCell ref="C58:D58"/>
    <mergeCell ref="E58:F58"/>
    <mergeCell ref="G58:H58"/>
    <mergeCell ref="I58:K58"/>
    <mergeCell ref="C56:D56"/>
    <mergeCell ref="E56:F56"/>
    <mergeCell ref="G56:H56"/>
    <mergeCell ref="I56:K56"/>
    <mergeCell ref="C57:D57"/>
    <mergeCell ref="E57:F57"/>
    <mergeCell ref="G57:H57"/>
    <mergeCell ref="I57:K57"/>
    <mergeCell ref="P11:Q11"/>
    <mergeCell ref="R11:S11"/>
    <mergeCell ref="T11:U11"/>
    <mergeCell ref="V11:X11"/>
    <mergeCell ref="P12:Q12"/>
    <mergeCell ref="R12:S12"/>
    <mergeCell ref="T12:U12"/>
    <mergeCell ref="V12:X12"/>
    <mergeCell ref="S9:T9"/>
    <mergeCell ref="U9:V9"/>
    <mergeCell ref="X9:Y9"/>
    <mergeCell ref="P10:Q10"/>
    <mergeCell ref="R10:S10"/>
    <mergeCell ref="T10:U10"/>
    <mergeCell ref="V10:X10"/>
    <mergeCell ref="P15:Q15"/>
    <mergeCell ref="R15:S15"/>
    <mergeCell ref="T15:U15"/>
    <mergeCell ref="V15:X15"/>
    <mergeCell ref="P16:Q16"/>
    <mergeCell ref="R16:S16"/>
    <mergeCell ref="T16:U16"/>
    <mergeCell ref="V16:X16"/>
    <mergeCell ref="P13:Q13"/>
    <mergeCell ref="R13:S13"/>
    <mergeCell ref="T13:U13"/>
    <mergeCell ref="V13:X13"/>
    <mergeCell ref="P14:Q14"/>
    <mergeCell ref="R14:S14"/>
    <mergeCell ref="T14:U14"/>
    <mergeCell ref="V14:X14"/>
    <mergeCell ref="P19:Q19"/>
    <mergeCell ref="R19:S19"/>
    <mergeCell ref="T19:U19"/>
    <mergeCell ref="V19:X19"/>
    <mergeCell ref="P20:Q20"/>
    <mergeCell ref="R20:S20"/>
    <mergeCell ref="T20:U20"/>
    <mergeCell ref="V20:X20"/>
    <mergeCell ref="P17:Q17"/>
    <mergeCell ref="R17:S17"/>
    <mergeCell ref="T17:U17"/>
    <mergeCell ref="V17:X17"/>
    <mergeCell ref="P18:Q18"/>
    <mergeCell ref="R18:S18"/>
    <mergeCell ref="T18:U18"/>
    <mergeCell ref="V18:X18"/>
    <mergeCell ref="P23:Q23"/>
    <mergeCell ref="R23:S23"/>
    <mergeCell ref="T23:U23"/>
    <mergeCell ref="V23:X23"/>
    <mergeCell ref="P24:Q24"/>
    <mergeCell ref="R24:S24"/>
    <mergeCell ref="T24:U24"/>
    <mergeCell ref="V24:X24"/>
    <mergeCell ref="P21:Q21"/>
    <mergeCell ref="R21:S21"/>
    <mergeCell ref="T21:U21"/>
    <mergeCell ref="V21:X21"/>
    <mergeCell ref="P22:Q22"/>
    <mergeCell ref="R22:S22"/>
    <mergeCell ref="T22:U22"/>
    <mergeCell ref="V22:X22"/>
    <mergeCell ref="P27:Q27"/>
    <mergeCell ref="R27:S27"/>
    <mergeCell ref="T27:U27"/>
    <mergeCell ref="V27:X27"/>
    <mergeCell ref="P28:Q28"/>
    <mergeCell ref="R28:S28"/>
    <mergeCell ref="T28:U28"/>
    <mergeCell ref="V28:X28"/>
    <mergeCell ref="P25:Q25"/>
    <mergeCell ref="R25:S25"/>
    <mergeCell ref="T25:U25"/>
    <mergeCell ref="V25:X25"/>
    <mergeCell ref="P26:Q26"/>
    <mergeCell ref="R26:S26"/>
    <mergeCell ref="T26:U26"/>
    <mergeCell ref="V26:X26"/>
    <mergeCell ref="P31:Q31"/>
    <mergeCell ref="R31:S31"/>
    <mergeCell ref="T31:U31"/>
    <mergeCell ref="V31:X31"/>
    <mergeCell ref="P32:Q32"/>
    <mergeCell ref="R32:S32"/>
    <mergeCell ref="T32:U32"/>
    <mergeCell ref="V32:X32"/>
    <mergeCell ref="P29:Q29"/>
    <mergeCell ref="R29:S29"/>
    <mergeCell ref="T29:U29"/>
    <mergeCell ref="V29:X29"/>
    <mergeCell ref="P30:Q30"/>
    <mergeCell ref="R30:S30"/>
    <mergeCell ref="T30:U30"/>
    <mergeCell ref="V30:X30"/>
    <mergeCell ref="P35:Q35"/>
    <mergeCell ref="R35:S35"/>
    <mergeCell ref="T35:U35"/>
    <mergeCell ref="V35:X35"/>
    <mergeCell ref="P36:Q36"/>
    <mergeCell ref="R36:S36"/>
    <mergeCell ref="T36:U36"/>
    <mergeCell ref="V36:X36"/>
    <mergeCell ref="P33:Q33"/>
    <mergeCell ref="R33:S33"/>
    <mergeCell ref="T33:U33"/>
    <mergeCell ref="V33:X33"/>
    <mergeCell ref="P34:Q34"/>
    <mergeCell ref="R34:S34"/>
    <mergeCell ref="T34:U34"/>
    <mergeCell ref="V34:X34"/>
    <mergeCell ref="P39:Q39"/>
    <mergeCell ref="R39:S39"/>
    <mergeCell ref="T39:U39"/>
    <mergeCell ref="V39:X39"/>
    <mergeCell ref="P40:Q40"/>
    <mergeCell ref="R40:S40"/>
    <mergeCell ref="T40:U40"/>
    <mergeCell ref="V40:X40"/>
    <mergeCell ref="P37:Q37"/>
    <mergeCell ref="R37:S37"/>
    <mergeCell ref="T37:U37"/>
    <mergeCell ref="V37:X37"/>
    <mergeCell ref="P38:Q38"/>
    <mergeCell ref="R38:S38"/>
    <mergeCell ref="T38:U38"/>
    <mergeCell ref="V38:X38"/>
    <mergeCell ref="P43:Q43"/>
    <mergeCell ref="R43:S43"/>
    <mergeCell ref="T43:U43"/>
    <mergeCell ref="V43:X43"/>
    <mergeCell ref="P44:Q44"/>
    <mergeCell ref="R44:S44"/>
    <mergeCell ref="T44:U44"/>
    <mergeCell ref="V44:X44"/>
    <mergeCell ref="P41:Q41"/>
    <mergeCell ref="R41:S41"/>
    <mergeCell ref="T41:U41"/>
    <mergeCell ref="V41:X41"/>
    <mergeCell ref="P42:Q42"/>
    <mergeCell ref="R42:S42"/>
    <mergeCell ref="T42:U42"/>
    <mergeCell ref="V42:X42"/>
    <mergeCell ref="P47:Q47"/>
    <mergeCell ref="R47:S47"/>
    <mergeCell ref="T47:U47"/>
    <mergeCell ref="V47:X47"/>
    <mergeCell ref="P48:Q48"/>
    <mergeCell ref="R48:S48"/>
    <mergeCell ref="T48:U48"/>
    <mergeCell ref="V48:X48"/>
    <mergeCell ref="P45:Q45"/>
    <mergeCell ref="R45:S45"/>
    <mergeCell ref="T45:U45"/>
    <mergeCell ref="V45:X45"/>
    <mergeCell ref="P46:Q46"/>
    <mergeCell ref="R46:S46"/>
    <mergeCell ref="T46:U46"/>
    <mergeCell ref="V46:X46"/>
    <mergeCell ref="P51:Q51"/>
    <mergeCell ref="R51:S51"/>
    <mergeCell ref="T51:U51"/>
    <mergeCell ref="V51:X51"/>
    <mergeCell ref="P52:Q52"/>
    <mergeCell ref="R52:S52"/>
    <mergeCell ref="T52:U52"/>
    <mergeCell ref="V52:X52"/>
    <mergeCell ref="P49:Q49"/>
    <mergeCell ref="R49:S49"/>
    <mergeCell ref="T49:U49"/>
    <mergeCell ref="V49:X49"/>
    <mergeCell ref="P50:Q50"/>
    <mergeCell ref="R50:S50"/>
    <mergeCell ref="T50:U50"/>
    <mergeCell ref="V50:X50"/>
    <mergeCell ref="P55:Q55"/>
    <mergeCell ref="R55:S55"/>
    <mergeCell ref="T55:U55"/>
    <mergeCell ref="V55:X55"/>
    <mergeCell ref="P56:Q56"/>
    <mergeCell ref="R56:S56"/>
    <mergeCell ref="T56:U56"/>
    <mergeCell ref="V56:X56"/>
    <mergeCell ref="P53:Q53"/>
    <mergeCell ref="R53:S53"/>
    <mergeCell ref="T53:U53"/>
    <mergeCell ref="V53:X53"/>
    <mergeCell ref="P54:Q54"/>
    <mergeCell ref="R54:S54"/>
    <mergeCell ref="T54:U54"/>
    <mergeCell ref="V54:X54"/>
    <mergeCell ref="P59:Q59"/>
    <mergeCell ref="R59:S59"/>
    <mergeCell ref="T59:U59"/>
    <mergeCell ref="V59:X59"/>
    <mergeCell ref="P60:Q60"/>
    <mergeCell ref="R60:S60"/>
    <mergeCell ref="T60:U60"/>
    <mergeCell ref="V60:X60"/>
    <mergeCell ref="P57:Q57"/>
    <mergeCell ref="R57:S57"/>
    <mergeCell ref="T57:U57"/>
    <mergeCell ref="V57:X57"/>
    <mergeCell ref="P58:Q58"/>
    <mergeCell ref="R58:S58"/>
    <mergeCell ref="T58:U58"/>
    <mergeCell ref="V58:X58"/>
    <mergeCell ref="K64:L64"/>
    <mergeCell ref="G67:L67"/>
    <mergeCell ref="B68:L68"/>
    <mergeCell ref="B69:L69"/>
    <mergeCell ref="B70:C70"/>
    <mergeCell ref="D70:E70"/>
    <mergeCell ref="F70:G70"/>
    <mergeCell ref="H70:I70"/>
    <mergeCell ref="K70:L70"/>
    <mergeCell ref="C73:D73"/>
    <mergeCell ref="E73:F73"/>
    <mergeCell ref="G73:H73"/>
    <mergeCell ref="I73:K73"/>
    <mergeCell ref="C74:D74"/>
    <mergeCell ref="E74:F74"/>
    <mergeCell ref="G74:H74"/>
    <mergeCell ref="I74:K74"/>
    <mergeCell ref="C71:D71"/>
    <mergeCell ref="E71:F71"/>
    <mergeCell ref="G71:H71"/>
    <mergeCell ref="I71:K71"/>
    <mergeCell ref="C72:D72"/>
    <mergeCell ref="E72:F72"/>
    <mergeCell ref="G72:H72"/>
    <mergeCell ref="I72:K72"/>
    <mergeCell ref="C77:D77"/>
    <mergeCell ref="E77:F77"/>
    <mergeCell ref="G77:H77"/>
    <mergeCell ref="I77:K77"/>
    <mergeCell ref="C78:D78"/>
    <mergeCell ref="E78:F78"/>
    <mergeCell ref="G78:H78"/>
    <mergeCell ref="I78:K78"/>
    <mergeCell ref="C75:D75"/>
    <mergeCell ref="E75:F75"/>
    <mergeCell ref="G75:H75"/>
    <mergeCell ref="I75:K75"/>
    <mergeCell ref="C76:D76"/>
    <mergeCell ref="E76:F76"/>
    <mergeCell ref="G76:H76"/>
    <mergeCell ref="I76:K76"/>
    <mergeCell ref="C81:D81"/>
    <mergeCell ref="E81:F81"/>
    <mergeCell ref="G81:H81"/>
    <mergeCell ref="I81:K81"/>
    <mergeCell ref="C82:D82"/>
    <mergeCell ref="E82:F82"/>
    <mergeCell ref="G82:H82"/>
    <mergeCell ref="I82:K82"/>
    <mergeCell ref="C79:D79"/>
    <mergeCell ref="E79:F79"/>
    <mergeCell ref="G79:H79"/>
    <mergeCell ref="I79:K79"/>
    <mergeCell ref="C80:D80"/>
    <mergeCell ref="E80:F80"/>
    <mergeCell ref="G80:H80"/>
    <mergeCell ref="I80:K80"/>
    <mergeCell ref="C85:D85"/>
    <mergeCell ref="E85:F85"/>
    <mergeCell ref="G85:H85"/>
    <mergeCell ref="I85:K85"/>
    <mergeCell ref="C86:D86"/>
    <mergeCell ref="E86:F86"/>
    <mergeCell ref="G86:H86"/>
    <mergeCell ref="I86:K86"/>
    <mergeCell ref="C83:D83"/>
    <mergeCell ref="E83:F83"/>
    <mergeCell ref="G83:H83"/>
    <mergeCell ref="I83:K83"/>
    <mergeCell ref="C84:D84"/>
    <mergeCell ref="E84:F84"/>
    <mergeCell ref="G84:H84"/>
    <mergeCell ref="I84:K84"/>
    <mergeCell ref="C89:D89"/>
    <mergeCell ref="E89:F89"/>
    <mergeCell ref="G89:H89"/>
    <mergeCell ref="I89:K89"/>
    <mergeCell ref="C90:D90"/>
    <mergeCell ref="E90:F90"/>
    <mergeCell ref="G90:H90"/>
    <mergeCell ref="I90:K90"/>
    <mergeCell ref="C87:D87"/>
    <mergeCell ref="E87:F87"/>
    <mergeCell ref="G87:H87"/>
    <mergeCell ref="I87:K87"/>
    <mergeCell ref="C88:D88"/>
    <mergeCell ref="E88:F88"/>
    <mergeCell ref="G88:H88"/>
    <mergeCell ref="I88:K88"/>
    <mergeCell ref="C93:D93"/>
    <mergeCell ref="E93:F93"/>
    <mergeCell ref="G93:H93"/>
    <mergeCell ref="I93:K93"/>
    <mergeCell ref="C94:D94"/>
    <mergeCell ref="E94:F94"/>
    <mergeCell ref="G94:H94"/>
    <mergeCell ref="I94:K94"/>
    <mergeCell ref="C91:D91"/>
    <mergeCell ref="E91:F91"/>
    <mergeCell ref="G91:H91"/>
    <mergeCell ref="I91:K91"/>
    <mergeCell ref="C92:D92"/>
    <mergeCell ref="E92:F92"/>
    <mergeCell ref="G92:H92"/>
    <mergeCell ref="I92:K92"/>
    <mergeCell ref="C97:D97"/>
    <mergeCell ref="E97:F97"/>
    <mergeCell ref="G97:H97"/>
    <mergeCell ref="I97:K97"/>
    <mergeCell ref="C98:D98"/>
    <mergeCell ref="E98:F98"/>
    <mergeCell ref="G98:H98"/>
    <mergeCell ref="I98:K98"/>
    <mergeCell ref="C95:D95"/>
    <mergeCell ref="E95:F95"/>
    <mergeCell ref="G95:H95"/>
    <mergeCell ref="I95:K95"/>
    <mergeCell ref="C96:D96"/>
    <mergeCell ref="E96:F96"/>
    <mergeCell ref="G96:H96"/>
    <mergeCell ref="I96:K96"/>
    <mergeCell ref="C101:D101"/>
    <mergeCell ref="E101:F101"/>
    <mergeCell ref="G101:H101"/>
    <mergeCell ref="I101:K101"/>
    <mergeCell ref="C102:D102"/>
    <mergeCell ref="E102:F102"/>
    <mergeCell ref="G102:H102"/>
    <mergeCell ref="I102:K102"/>
    <mergeCell ref="C99:D99"/>
    <mergeCell ref="E99:F99"/>
    <mergeCell ref="G99:H99"/>
    <mergeCell ref="I99:K99"/>
    <mergeCell ref="C100:D100"/>
    <mergeCell ref="E100:F100"/>
    <mergeCell ref="G100:H100"/>
    <mergeCell ref="I100:K100"/>
    <mergeCell ref="C105:D105"/>
    <mergeCell ref="E105:F105"/>
    <mergeCell ref="G105:H105"/>
    <mergeCell ref="I105:K105"/>
    <mergeCell ref="C106:D106"/>
    <mergeCell ref="E106:F106"/>
    <mergeCell ref="G106:H106"/>
    <mergeCell ref="I106:K106"/>
    <mergeCell ref="C103:D103"/>
    <mergeCell ref="E103:F103"/>
    <mergeCell ref="G103:H103"/>
    <mergeCell ref="I103:K103"/>
    <mergeCell ref="C104:D104"/>
    <mergeCell ref="E104:F104"/>
    <mergeCell ref="G104:H104"/>
    <mergeCell ref="I104:K104"/>
    <mergeCell ref="C109:D109"/>
    <mergeCell ref="E109:F109"/>
    <mergeCell ref="G109:H109"/>
    <mergeCell ref="I109:K109"/>
    <mergeCell ref="C110:D110"/>
    <mergeCell ref="E110:F110"/>
    <mergeCell ref="G110:H110"/>
    <mergeCell ref="I110:K110"/>
    <mergeCell ref="C107:D107"/>
    <mergeCell ref="E107:F107"/>
    <mergeCell ref="G107:H107"/>
    <mergeCell ref="I107:K107"/>
    <mergeCell ref="C108:D108"/>
    <mergeCell ref="E108:F108"/>
    <mergeCell ref="G108:H108"/>
    <mergeCell ref="I108:K108"/>
    <mergeCell ref="C113:D113"/>
    <mergeCell ref="E113:F113"/>
    <mergeCell ref="G113:H113"/>
    <mergeCell ref="I113:K113"/>
    <mergeCell ref="C114:D114"/>
    <mergeCell ref="E114:F114"/>
    <mergeCell ref="G114:H114"/>
    <mergeCell ref="I114:K114"/>
    <mergeCell ref="C111:D111"/>
    <mergeCell ref="E111:F111"/>
    <mergeCell ref="G111:H111"/>
    <mergeCell ref="I111:K111"/>
    <mergeCell ref="C112:D112"/>
    <mergeCell ref="E112:F112"/>
    <mergeCell ref="G112:H112"/>
    <mergeCell ref="I112:K112"/>
    <mergeCell ref="C115:D115"/>
    <mergeCell ref="E115:F115"/>
    <mergeCell ref="G115:H115"/>
    <mergeCell ref="I115:K115"/>
    <mergeCell ref="C116:D116"/>
    <mergeCell ref="E116:F116"/>
    <mergeCell ref="G116:H116"/>
    <mergeCell ref="I116:K116"/>
    <mergeCell ref="C121:D121"/>
    <mergeCell ref="E121:F121"/>
    <mergeCell ref="G121:H121"/>
    <mergeCell ref="I121:K121"/>
    <mergeCell ref="C120:D120"/>
    <mergeCell ref="E120:F120"/>
    <mergeCell ref="G120:H120"/>
    <mergeCell ref="I120:K120"/>
    <mergeCell ref="X64:Y64"/>
    <mergeCell ref="T67:Y67"/>
    <mergeCell ref="O68:Y68"/>
    <mergeCell ref="O69:Y69"/>
    <mergeCell ref="O70:P70"/>
    <mergeCell ref="Q70:R70"/>
    <mergeCell ref="C119:D119"/>
    <mergeCell ref="E119:F119"/>
    <mergeCell ref="G119:H119"/>
    <mergeCell ref="I119:K119"/>
    <mergeCell ref="C117:D117"/>
    <mergeCell ref="E117:F117"/>
    <mergeCell ref="G117:H117"/>
    <mergeCell ref="I117:K117"/>
    <mergeCell ref="C118:D118"/>
    <mergeCell ref="E118:F118"/>
    <mergeCell ref="G118:H118"/>
    <mergeCell ref="I118:K118"/>
    <mergeCell ref="P72:Q72"/>
    <mergeCell ref="R72:S72"/>
    <mergeCell ref="T72:U72"/>
    <mergeCell ref="V72:X72"/>
    <mergeCell ref="P73:Q73"/>
    <mergeCell ref="R73:S73"/>
    <mergeCell ref="T73:U73"/>
    <mergeCell ref="V73:X73"/>
    <mergeCell ref="S70:T70"/>
    <mergeCell ref="U70:V70"/>
    <mergeCell ref="X70:Y70"/>
    <mergeCell ref="P71:Q71"/>
    <mergeCell ref="R71:S71"/>
    <mergeCell ref="T71:U71"/>
    <mergeCell ref="V71:X71"/>
    <mergeCell ref="P76:Q76"/>
    <mergeCell ref="R76:S76"/>
    <mergeCell ref="T76:U76"/>
    <mergeCell ref="V76:X76"/>
    <mergeCell ref="P77:Q77"/>
    <mergeCell ref="R77:S77"/>
    <mergeCell ref="T77:U77"/>
    <mergeCell ref="V77:X77"/>
    <mergeCell ref="P74:Q74"/>
    <mergeCell ref="R74:S74"/>
    <mergeCell ref="T74:U74"/>
    <mergeCell ref="V74:X74"/>
    <mergeCell ref="P75:Q75"/>
    <mergeCell ref="R75:S75"/>
    <mergeCell ref="T75:U75"/>
    <mergeCell ref="V75:X75"/>
    <mergeCell ref="P80:Q80"/>
    <mergeCell ref="R80:S80"/>
    <mergeCell ref="T80:U80"/>
    <mergeCell ref="V80:X80"/>
    <mergeCell ref="P81:Q81"/>
    <mergeCell ref="R81:S81"/>
    <mergeCell ref="T81:U81"/>
    <mergeCell ref="V81:X81"/>
    <mergeCell ref="P78:Q78"/>
    <mergeCell ref="R78:S78"/>
    <mergeCell ref="T78:U78"/>
    <mergeCell ref="V78:X78"/>
    <mergeCell ref="P79:Q79"/>
    <mergeCell ref="R79:S79"/>
    <mergeCell ref="T79:U79"/>
    <mergeCell ref="V79:X79"/>
    <mergeCell ref="P84:Q84"/>
    <mergeCell ref="R84:S84"/>
    <mergeCell ref="T84:U84"/>
    <mergeCell ref="V84:X84"/>
    <mergeCell ref="P85:Q85"/>
    <mergeCell ref="R85:S85"/>
    <mergeCell ref="T85:U85"/>
    <mergeCell ref="V85:X85"/>
    <mergeCell ref="P82:Q82"/>
    <mergeCell ref="R82:S82"/>
    <mergeCell ref="T82:U82"/>
    <mergeCell ref="V82:X82"/>
    <mergeCell ref="P83:Q83"/>
    <mergeCell ref="R83:S83"/>
    <mergeCell ref="T83:U83"/>
    <mergeCell ref="V83:X83"/>
    <mergeCell ref="P88:Q88"/>
    <mergeCell ref="R88:S88"/>
    <mergeCell ref="T88:U88"/>
    <mergeCell ref="V88:X88"/>
    <mergeCell ref="P89:Q89"/>
    <mergeCell ref="R89:S89"/>
    <mergeCell ref="T89:U89"/>
    <mergeCell ref="V89:X89"/>
    <mergeCell ref="P86:Q86"/>
    <mergeCell ref="R86:S86"/>
    <mergeCell ref="T86:U86"/>
    <mergeCell ref="V86:X86"/>
    <mergeCell ref="P87:Q87"/>
    <mergeCell ref="R87:S87"/>
    <mergeCell ref="T87:U87"/>
    <mergeCell ref="V87:X87"/>
    <mergeCell ref="P92:Q92"/>
    <mergeCell ref="R92:S92"/>
    <mergeCell ref="T92:U92"/>
    <mergeCell ref="V92:X92"/>
    <mergeCell ref="P93:Q93"/>
    <mergeCell ref="R93:S93"/>
    <mergeCell ref="T93:U93"/>
    <mergeCell ref="V93:X93"/>
    <mergeCell ref="P90:Q90"/>
    <mergeCell ref="R90:S90"/>
    <mergeCell ref="T90:U90"/>
    <mergeCell ref="V90:X90"/>
    <mergeCell ref="P91:Q91"/>
    <mergeCell ref="R91:S91"/>
    <mergeCell ref="T91:U91"/>
    <mergeCell ref="V91:X91"/>
    <mergeCell ref="P96:Q96"/>
    <mergeCell ref="R96:S96"/>
    <mergeCell ref="T96:U96"/>
    <mergeCell ref="V96:X96"/>
    <mergeCell ref="P97:Q97"/>
    <mergeCell ref="R97:S97"/>
    <mergeCell ref="T97:U97"/>
    <mergeCell ref="V97:X97"/>
    <mergeCell ref="P94:Q94"/>
    <mergeCell ref="R94:S94"/>
    <mergeCell ref="T94:U94"/>
    <mergeCell ref="V94:X94"/>
    <mergeCell ref="P95:Q95"/>
    <mergeCell ref="R95:S95"/>
    <mergeCell ref="T95:U95"/>
    <mergeCell ref="V95:X95"/>
    <mergeCell ref="P100:Q100"/>
    <mergeCell ref="R100:S100"/>
    <mergeCell ref="T100:U100"/>
    <mergeCell ref="V100:X100"/>
    <mergeCell ref="P101:Q101"/>
    <mergeCell ref="R101:S101"/>
    <mergeCell ref="T101:U101"/>
    <mergeCell ref="V101:X101"/>
    <mergeCell ref="P98:Q98"/>
    <mergeCell ref="R98:S98"/>
    <mergeCell ref="T98:U98"/>
    <mergeCell ref="V98:X98"/>
    <mergeCell ref="P99:Q99"/>
    <mergeCell ref="R99:S99"/>
    <mergeCell ref="T99:U99"/>
    <mergeCell ref="V99:X99"/>
    <mergeCell ref="P104:Q104"/>
    <mergeCell ref="R104:S104"/>
    <mergeCell ref="T104:U104"/>
    <mergeCell ref="V104:X104"/>
    <mergeCell ref="P105:Q105"/>
    <mergeCell ref="R105:S105"/>
    <mergeCell ref="T105:U105"/>
    <mergeCell ref="V105:X105"/>
    <mergeCell ref="P102:Q102"/>
    <mergeCell ref="R102:S102"/>
    <mergeCell ref="T102:U102"/>
    <mergeCell ref="V102:X102"/>
    <mergeCell ref="P103:Q103"/>
    <mergeCell ref="R103:S103"/>
    <mergeCell ref="T103:U103"/>
    <mergeCell ref="V103:X103"/>
    <mergeCell ref="P108:Q108"/>
    <mergeCell ref="R108:S108"/>
    <mergeCell ref="T108:U108"/>
    <mergeCell ref="V108:X108"/>
    <mergeCell ref="P109:Q109"/>
    <mergeCell ref="R109:S109"/>
    <mergeCell ref="T109:U109"/>
    <mergeCell ref="V109:X109"/>
    <mergeCell ref="P106:Q106"/>
    <mergeCell ref="R106:S106"/>
    <mergeCell ref="T106:U106"/>
    <mergeCell ref="V106:X106"/>
    <mergeCell ref="P107:Q107"/>
    <mergeCell ref="R107:S107"/>
    <mergeCell ref="T107:U107"/>
    <mergeCell ref="V107:X107"/>
    <mergeCell ref="P112:Q112"/>
    <mergeCell ref="R112:S112"/>
    <mergeCell ref="T112:U112"/>
    <mergeCell ref="V112:X112"/>
    <mergeCell ref="P113:Q113"/>
    <mergeCell ref="R113:S113"/>
    <mergeCell ref="T113:U113"/>
    <mergeCell ref="V113:X113"/>
    <mergeCell ref="P110:Q110"/>
    <mergeCell ref="R110:S110"/>
    <mergeCell ref="T110:U110"/>
    <mergeCell ref="V110:X110"/>
    <mergeCell ref="P111:Q111"/>
    <mergeCell ref="R111:S111"/>
    <mergeCell ref="T111:U111"/>
    <mergeCell ref="V111:X111"/>
    <mergeCell ref="P116:Q116"/>
    <mergeCell ref="R116:S116"/>
    <mergeCell ref="T116:U116"/>
    <mergeCell ref="V116:X116"/>
    <mergeCell ref="P117:Q117"/>
    <mergeCell ref="R117:S117"/>
    <mergeCell ref="T117:U117"/>
    <mergeCell ref="V117:X117"/>
    <mergeCell ref="P114:Q114"/>
    <mergeCell ref="R114:S114"/>
    <mergeCell ref="T114:U114"/>
    <mergeCell ref="V114:X114"/>
    <mergeCell ref="P115:Q115"/>
    <mergeCell ref="R115:S115"/>
    <mergeCell ref="T115:U115"/>
    <mergeCell ref="V115:X115"/>
    <mergeCell ref="P120:Q120"/>
    <mergeCell ref="R120:S120"/>
    <mergeCell ref="T120:U120"/>
    <mergeCell ref="V120:X120"/>
    <mergeCell ref="P121:Q121"/>
    <mergeCell ref="R121:S121"/>
    <mergeCell ref="T121:U121"/>
    <mergeCell ref="V121:X121"/>
    <mergeCell ref="P118:Q118"/>
    <mergeCell ref="R118:S118"/>
    <mergeCell ref="T118:U118"/>
    <mergeCell ref="V118:X118"/>
    <mergeCell ref="P119:Q119"/>
    <mergeCell ref="R119:S119"/>
    <mergeCell ref="T119:U119"/>
    <mergeCell ref="V119:X119"/>
  </mergeCells>
  <dataValidations count="2">
    <dataValidation allowBlank="1" showInputMessage="1" showErrorMessage="1" promptTitle="Uwaga!!!" prompt="To pole uzupełniane jest automatycznie, po wypełnieniu zakładki preliminarza!!!" sqref="B70:L70 O70:Y70 K64:L64 X64:Y64 B9:L9 O9:Y9 X3:Y3 K3:L3" xr:uid="{00000000-0002-0000-0100-000000000000}"/>
    <dataValidation allowBlank="1" showInputMessage="1" showErrorMessage="1" promptTitle="Uwaga!!!" prompt="Proszę uzupełniać tylko białe pola - pola szare wypełnią się automatycznie po wypełnieniu preliminarza!!!" sqref="A1" xr:uid="{00000000-0002-0000-0100-000001000000}"/>
  </dataValidations>
  <pageMargins left="0.7" right="0.7" top="0.75" bottom="0.75" header="0.3" footer="0.3"/>
  <pageSetup paperSize="9" scale="73" orientation="portrait" r:id="rId1"/>
  <rowBreaks count="2" manualBreakCount="2">
    <brk id="61" max="25" man="1"/>
    <brk id="122" max="25" man="1"/>
  </rowBreaks>
  <colBreaks count="1" manualBreakCount="1">
    <brk id="13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54"/>
  <sheetViews>
    <sheetView view="pageBreakPreview" zoomScale="85" zoomScaleNormal="100" zoomScaleSheetLayoutView="85" workbookViewId="0">
      <selection activeCell="G10" sqref="G10:H10"/>
    </sheetView>
  </sheetViews>
  <sheetFormatPr defaultRowHeight="13.8"/>
  <cols>
    <col min="1" max="1" width="3" style="1" customWidth="1"/>
    <col min="2" max="2" width="16.5" customWidth="1"/>
    <col min="3" max="3" width="33" customWidth="1"/>
    <col min="4" max="4" width="6.59765625" hidden="1" customWidth="1"/>
    <col min="5" max="5" width="7.3984375" customWidth="1"/>
    <col min="6" max="6" width="31.09765625" customWidth="1"/>
    <col min="7" max="7" width="12.59765625" customWidth="1"/>
    <col min="8" max="8" width="13" customWidth="1"/>
    <col min="9" max="9" width="2.69921875" style="1" customWidth="1"/>
    <col min="11" max="11" width="9" hidden="1" customWidth="1"/>
    <col min="12" max="12" width="0" hidden="1" customWidth="1"/>
    <col min="15" max="15" width="4.69921875" customWidth="1"/>
  </cols>
  <sheetData>
    <row r="1" spans="2:11" ht="14.4" thickBot="1">
      <c r="B1" s="1"/>
      <c r="C1" s="1"/>
      <c r="D1" s="1"/>
      <c r="E1" s="1"/>
      <c r="F1" s="1"/>
      <c r="G1" s="1"/>
      <c r="H1" s="1"/>
    </row>
    <row r="2" spans="2:11" ht="21.75" customHeight="1" thickBot="1">
      <c r="B2" s="167"/>
      <c r="C2" s="168"/>
      <c r="D2" s="169"/>
      <c r="E2" s="169"/>
      <c r="F2" s="170" t="s">
        <v>123</v>
      </c>
      <c r="G2" s="171" t="s">
        <v>25</v>
      </c>
      <c r="H2" s="172" t="e">
        <f>'2 Spis zawodników - planowanych'!K3</f>
        <v>#NUM!</v>
      </c>
    </row>
    <row r="3" spans="2:11" ht="24.75" customHeight="1">
      <c r="B3" s="62" t="s">
        <v>333</v>
      </c>
      <c r="C3" s="62"/>
      <c r="D3" s="63"/>
      <c r="E3" s="63"/>
      <c r="F3" s="538" t="s">
        <v>363</v>
      </c>
      <c r="G3" s="539"/>
      <c r="H3" s="539"/>
    </row>
    <row r="4" spans="2:11" ht="24.75" customHeight="1">
      <c r="B4" s="62"/>
      <c r="C4" s="62"/>
      <c r="D4" s="63"/>
      <c r="E4" s="63"/>
      <c r="F4" s="64"/>
      <c r="G4" s="65"/>
      <c r="H4" s="65"/>
    </row>
    <row r="5" spans="2:11" ht="15" customHeight="1">
      <c r="B5" s="62"/>
      <c r="C5" s="62"/>
      <c r="D5" s="63"/>
      <c r="E5" s="63"/>
      <c r="F5" s="64"/>
      <c r="G5" s="65"/>
      <c r="H5" s="65"/>
    </row>
    <row r="6" spans="2:11">
      <c r="B6" s="1"/>
      <c r="C6" s="66"/>
      <c r="D6" s="66"/>
      <c r="E6" s="66"/>
      <c r="F6" s="66"/>
      <c r="G6" s="66"/>
      <c r="H6" s="66"/>
    </row>
    <row r="7" spans="2:11" ht="18.75" customHeight="1">
      <c r="B7" s="540" t="s">
        <v>87</v>
      </c>
      <c r="C7" s="540"/>
      <c r="D7" s="540"/>
      <c r="E7" s="540"/>
      <c r="F7" s="540"/>
      <c r="G7" s="540"/>
      <c r="H7" s="540"/>
    </row>
    <row r="8" spans="2:11" ht="15.75" customHeight="1">
      <c r="B8" s="540"/>
      <c r="C8" s="540"/>
      <c r="D8" s="540"/>
      <c r="E8" s="540"/>
      <c r="F8" s="540"/>
      <c r="G8" s="540"/>
      <c r="H8" s="540"/>
    </row>
    <row r="9" spans="2:11">
      <c r="B9" s="540"/>
      <c r="C9" s="540"/>
      <c r="D9" s="540"/>
      <c r="E9" s="540"/>
      <c r="F9" s="540"/>
      <c r="G9" s="540"/>
      <c r="H9" s="540"/>
      <c r="K9" t="s">
        <v>128</v>
      </c>
    </row>
    <row r="10" spans="2:11" ht="46.5" customHeight="1">
      <c r="B10" s="39" t="s">
        <v>11</v>
      </c>
      <c r="C10" s="46" t="str">
        <f>'1 Preliminarz KWM'!C8</f>
        <v>[Tu wpisz nazwę dyscypliny]</v>
      </c>
      <c r="D10" s="36" t="s">
        <v>88</v>
      </c>
      <c r="E10" s="517" t="s">
        <v>88</v>
      </c>
      <c r="F10" s="518"/>
      <c r="G10" s="432"/>
      <c r="H10" s="434"/>
      <c r="K10" t="s">
        <v>133</v>
      </c>
    </row>
    <row r="11" spans="2:11" ht="15.6">
      <c r="B11" s="546" t="s">
        <v>2</v>
      </c>
      <c r="C11" s="531" t="e">
        <f>'2 Spis zawodników - planowanych'!H9</f>
        <v>#NUM!</v>
      </c>
      <c r="D11" s="532"/>
      <c r="E11" s="33" t="s">
        <v>13</v>
      </c>
      <c r="F11" s="33" t="s">
        <v>89</v>
      </c>
      <c r="G11" s="33" t="s">
        <v>124</v>
      </c>
      <c r="H11" s="33" t="s">
        <v>90</v>
      </c>
      <c r="K11" s="43" t="s">
        <v>134</v>
      </c>
    </row>
    <row r="12" spans="2:11" ht="21.75" customHeight="1">
      <c r="B12" s="546"/>
      <c r="C12" s="533"/>
      <c r="D12" s="534"/>
      <c r="E12" s="45" t="e">
        <f>'1 Preliminarz KWM'!K12</f>
        <v>#NUM!</v>
      </c>
      <c r="F12" s="45">
        <f>7-COUNTBLANK(C25:C31)</f>
        <v>0</v>
      </c>
      <c r="G12" s="45">
        <f>IF('1 Preliminarz KWM'!E16&gt;='1 Preliminarz KWM'!E14,'1 Preliminarz KWM'!E16,'1 Preliminarz KWM'!E14)</f>
        <v>0</v>
      </c>
      <c r="H12" s="45">
        <f>F12+G12</f>
        <v>0</v>
      </c>
      <c r="K12" t="s">
        <v>135</v>
      </c>
    </row>
    <row r="13" spans="2:11" ht="23.25" customHeight="1">
      <c r="B13" s="546"/>
      <c r="C13" s="535"/>
      <c r="D13" s="536"/>
      <c r="E13" s="49" t="s">
        <v>91</v>
      </c>
      <c r="F13" s="47" t="e">
        <f>E12*F12</f>
        <v>#NUM!</v>
      </c>
      <c r="G13" s="47" t="e">
        <f>E12*G12</f>
        <v>#NUM!</v>
      </c>
      <c r="H13" s="45" t="e">
        <f>F13+G13</f>
        <v>#NUM!</v>
      </c>
      <c r="K13" t="s">
        <v>127</v>
      </c>
    </row>
    <row r="14" spans="2:11">
      <c r="B14" s="529" t="s">
        <v>92</v>
      </c>
      <c r="C14" s="33" t="s">
        <v>126</v>
      </c>
      <c r="D14" s="42"/>
      <c r="E14" s="541" t="s">
        <v>125</v>
      </c>
      <c r="F14" s="542"/>
      <c r="G14" s="542"/>
      <c r="H14" s="543"/>
    </row>
    <row r="15" spans="2:11" ht="30.75" customHeight="1">
      <c r="B15" s="530"/>
      <c r="C15" s="80" t="s">
        <v>128</v>
      </c>
      <c r="D15" s="154"/>
      <c r="E15" s="544"/>
      <c r="F15" s="544"/>
      <c r="G15" s="544"/>
      <c r="H15" s="545"/>
    </row>
    <row r="16" spans="2:11" ht="66" customHeight="1">
      <c r="B16" s="44" t="s">
        <v>93</v>
      </c>
      <c r="C16" s="554" t="str">
        <f>'1 Preliminarz KWM'!C10:G10&amp;" "&amp;'1 Preliminarz KWM'!C11:G11&amp;" "&amp;'1 Preliminarz KWM'!C12:G12</f>
        <v>[Tu wpisz miejscowość] [Tu wpisz adres] [Tu wpisz telefon kontaktowy]</v>
      </c>
      <c r="D16" s="555"/>
      <c r="E16" s="555"/>
      <c r="F16" s="555"/>
      <c r="G16" s="555"/>
      <c r="H16" s="556"/>
    </row>
    <row r="17" spans="2:15" ht="14.4">
      <c r="B17" s="54"/>
      <c r="C17" s="54"/>
      <c r="D17" s="54"/>
      <c r="E17" s="54"/>
      <c r="F17" s="54"/>
      <c r="G17" s="54"/>
      <c r="H17" s="54"/>
    </row>
    <row r="18" spans="2:15" ht="14.4">
      <c r="B18" s="54"/>
      <c r="C18" s="54"/>
      <c r="D18" s="54"/>
      <c r="E18" s="54"/>
      <c r="F18" s="54"/>
      <c r="G18" s="54"/>
      <c r="H18" s="54"/>
    </row>
    <row r="19" spans="2:15" ht="14.4">
      <c r="B19" s="54"/>
      <c r="C19" s="54"/>
      <c r="D19" s="54"/>
      <c r="E19" s="54"/>
      <c r="F19" s="54"/>
      <c r="G19" s="54"/>
      <c r="H19" s="54"/>
    </row>
    <row r="20" spans="2:15" ht="15.6">
      <c r="B20" s="53"/>
      <c r="C20" s="1"/>
      <c r="D20" s="1"/>
      <c r="E20" s="1"/>
      <c r="F20" s="1"/>
      <c r="G20" s="1"/>
      <c r="H20" s="1"/>
    </row>
    <row r="21" spans="2:15" ht="15.75" customHeight="1">
      <c r="B21" s="520" t="s">
        <v>94</v>
      </c>
      <c r="C21" s="521"/>
      <c r="D21" s="521"/>
      <c r="E21" s="521"/>
      <c r="F21" s="521"/>
      <c r="G21" s="521"/>
      <c r="H21" s="522"/>
      <c r="J21" s="500" t="s">
        <v>132</v>
      </c>
      <c r="K21" s="501"/>
      <c r="L21" s="501"/>
      <c r="M21" s="501"/>
      <c r="N21" s="501"/>
      <c r="O21" s="502"/>
    </row>
    <row r="22" spans="2:15" ht="15.75" customHeight="1">
      <c r="B22" s="523"/>
      <c r="C22" s="524"/>
      <c r="D22" s="524"/>
      <c r="E22" s="524"/>
      <c r="F22" s="524"/>
      <c r="G22" s="524"/>
      <c r="H22" s="525"/>
      <c r="J22" s="503"/>
      <c r="K22" s="504"/>
      <c r="L22" s="504"/>
      <c r="M22" s="504"/>
      <c r="N22" s="504"/>
      <c r="O22" s="505"/>
    </row>
    <row r="23" spans="2:15" ht="15.75" customHeight="1">
      <c r="B23" s="526"/>
      <c r="C23" s="527"/>
      <c r="D23" s="527"/>
      <c r="E23" s="527"/>
      <c r="F23" s="527"/>
      <c r="G23" s="527"/>
      <c r="H23" s="528"/>
      <c r="J23" s="506"/>
      <c r="K23" s="507"/>
      <c r="L23" s="507"/>
      <c r="M23" s="507"/>
      <c r="N23" s="507"/>
      <c r="O23" s="508"/>
    </row>
    <row r="24" spans="2:15" ht="47.25" customHeight="1">
      <c r="B24" s="35" t="s">
        <v>95</v>
      </c>
      <c r="C24" s="35" t="s">
        <v>96</v>
      </c>
      <c r="D24" s="35" t="s">
        <v>97</v>
      </c>
      <c r="E24" s="48" t="s">
        <v>98</v>
      </c>
      <c r="F24" s="35" t="s">
        <v>73</v>
      </c>
      <c r="G24" s="537" t="s">
        <v>99</v>
      </c>
      <c r="H24" s="537"/>
      <c r="J24" s="509" t="str">
        <f>(IF(((G12&gt;=0)*AND(F12=1)),"Liczba trenerów PRAWIDŁOWA",IF(((G12&gt;=11)*AND(F12=2)),"Liczba trenerów PRAWIDŁOWA",IF(((G12&gt;=21)*AND(F12=3)),"Liczba trenerów PRAWIDŁOWA",IF(((G12&gt;=31)*AND(F12=4)),"Liczba trenerów PRAWIDŁOWA",IF(((G12&gt;=41)*AND(F12=5)),"Liczba trenerów PRAWIDŁOWA",IF(((G12&gt;=51)*AND(F12=6)),"Liczba trenerów PRAWIDŁOWA",IF(((G12&gt;=61)*AND(F12=7)),"Liczba trenerów PRAWIDŁOWA","UWAGA! Liczba trenerów nieprawidłowa lub nie wpisano żadnego nazwiska!"))))))))</f>
        <v>UWAGA! Liczba trenerów nieprawidłowa lub nie wpisano żadnego nazwiska!</v>
      </c>
      <c r="K24" s="510"/>
      <c r="L24" s="510"/>
      <c r="M24" s="510"/>
      <c r="N24" s="510"/>
      <c r="O24" s="511"/>
    </row>
    <row r="25" spans="2:15" ht="15.6">
      <c r="B25" s="34" t="s">
        <v>100</v>
      </c>
      <c r="C25" s="107"/>
      <c r="D25" s="88"/>
      <c r="E25" s="107"/>
      <c r="F25" s="107"/>
      <c r="G25" s="519"/>
      <c r="H25" s="519"/>
      <c r="J25" s="512"/>
      <c r="K25" s="350"/>
      <c r="L25" s="350"/>
      <c r="M25" s="350"/>
      <c r="N25" s="350"/>
      <c r="O25" s="513"/>
    </row>
    <row r="26" spans="2:15" ht="15.6">
      <c r="B26" s="34" t="s">
        <v>101</v>
      </c>
      <c r="C26" s="107"/>
      <c r="D26" s="88"/>
      <c r="E26" s="107"/>
      <c r="F26" s="107"/>
      <c r="G26" s="519"/>
      <c r="H26" s="519"/>
      <c r="J26" s="512"/>
      <c r="K26" s="350"/>
      <c r="L26" s="350"/>
      <c r="M26" s="350"/>
      <c r="N26" s="350"/>
      <c r="O26" s="513"/>
    </row>
    <row r="27" spans="2:15" ht="15.6">
      <c r="B27" s="34" t="s">
        <v>102</v>
      </c>
      <c r="C27" s="107"/>
      <c r="D27" s="88"/>
      <c r="E27" s="107"/>
      <c r="F27" s="107"/>
      <c r="G27" s="519"/>
      <c r="H27" s="519"/>
      <c r="J27" s="512"/>
      <c r="K27" s="350"/>
      <c r="L27" s="350"/>
      <c r="M27" s="350"/>
      <c r="N27" s="350"/>
      <c r="O27" s="513"/>
    </row>
    <row r="28" spans="2:15" ht="15.6">
      <c r="B28" s="34" t="s">
        <v>103</v>
      </c>
      <c r="C28" s="107"/>
      <c r="D28" s="88"/>
      <c r="E28" s="107"/>
      <c r="F28" s="107"/>
      <c r="G28" s="519"/>
      <c r="H28" s="519"/>
      <c r="J28" s="512"/>
      <c r="K28" s="350"/>
      <c r="L28" s="350"/>
      <c r="M28" s="350"/>
      <c r="N28" s="350"/>
      <c r="O28" s="513"/>
    </row>
    <row r="29" spans="2:15" ht="15.6">
      <c r="B29" s="34" t="s">
        <v>104</v>
      </c>
      <c r="C29" s="107"/>
      <c r="D29" s="88"/>
      <c r="E29" s="107"/>
      <c r="F29" s="107"/>
      <c r="G29" s="519"/>
      <c r="H29" s="519"/>
      <c r="J29" s="512"/>
      <c r="K29" s="350"/>
      <c r="L29" s="350"/>
      <c r="M29" s="350"/>
      <c r="N29" s="350"/>
      <c r="O29" s="513"/>
    </row>
    <row r="30" spans="2:15" ht="15.6">
      <c r="B30" s="34" t="s">
        <v>129</v>
      </c>
      <c r="C30" s="107"/>
      <c r="D30" s="88"/>
      <c r="E30" s="107"/>
      <c r="F30" s="107"/>
      <c r="G30" s="519"/>
      <c r="H30" s="519"/>
      <c r="J30" s="512"/>
      <c r="K30" s="350"/>
      <c r="L30" s="350"/>
      <c r="M30" s="350"/>
      <c r="N30" s="350"/>
      <c r="O30" s="513"/>
    </row>
    <row r="31" spans="2:15" ht="15.6">
      <c r="B31" s="34" t="s">
        <v>130</v>
      </c>
      <c r="C31" s="107"/>
      <c r="D31" s="88"/>
      <c r="E31" s="107"/>
      <c r="F31" s="107"/>
      <c r="G31" s="519"/>
      <c r="H31" s="519"/>
      <c r="J31" s="514"/>
      <c r="K31" s="515"/>
      <c r="L31" s="515"/>
      <c r="M31" s="515"/>
      <c r="N31" s="515"/>
      <c r="O31" s="516"/>
    </row>
    <row r="32" spans="2:15" ht="15.6">
      <c r="B32" s="50"/>
      <c r="C32" s="51"/>
      <c r="D32" s="52"/>
      <c r="E32" s="51"/>
      <c r="F32" s="51"/>
      <c r="G32" s="51"/>
      <c r="H32" s="51"/>
    </row>
    <row r="33" spans="2:8" ht="15.6">
      <c r="B33" s="50"/>
      <c r="C33" s="51"/>
      <c r="D33" s="52"/>
      <c r="E33" s="51"/>
      <c r="F33" s="51"/>
      <c r="G33" s="51"/>
      <c r="H33" s="51"/>
    </row>
    <row r="34" spans="2:8" ht="15.6">
      <c r="B34" s="50"/>
      <c r="C34" s="51"/>
      <c r="D34" s="52"/>
      <c r="E34" s="51"/>
      <c r="F34" s="51"/>
      <c r="G34" s="51"/>
      <c r="H34" s="51"/>
    </row>
    <row r="35" spans="2:8" ht="15.6">
      <c r="B35" s="53"/>
      <c r="C35" s="1"/>
      <c r="D35" s="1"/>
      <c r="E35" s="1"/>
      <c r="F35" s="1"/>
      <c r="G35" s="1"/>
      <c r="H35" s="1"/>
    </row>
    <row r="36" spans="2:8" ht="20.25" customHeight="1">
      <c r="B36" s="547" t="s">
        <v>122</v>
      </c>
      <c r="C36" s="548"/>
      <c r="D36" s="548"/>
      <c r="E36" s="548"/>
      <c r="F36" s="548"/>
      <c r="G36" s="548"/>
      <c r="H36" s="549"/>
    </row>
    <row r="37" spans="2:8" ht="15.75" customHeight="1">
      <c r="B37" s="560" t="e">
        <f>'2 Spis zawodników - planowanych'!H9</f>
        <v>#NUM!</v>
      </c>
      <c r="C37" s="561"/>
      <c r="D37" s="561"/>
      <c r="E37" s="561"/>
      <c r="F37" s="561"/>
      <c r="G37" s="561"/>
      <c r="H37" s="562"/>
    </row>
    <row r="38" spans="2:8" ht="23.25" customHeight="1">
      <c r="B38" s="40" t="s">
        <v>105</v>
      </c>
      <c r="C38" s="557"/>
      <c r="D38" s="557"/>
      <c r="E38" s="37" t="s">
        <v>106</v>
      </c>
      <c r="F38" s="558"/>
      <c r="G38" s="558"/>
      <c r="H38" s="558"/>
    </row>
    <row r="39" spans="2:8" ht="27.6">
      <c r="B39" s="41" t="s">
        <v>107</v>
      </c>
      <c r="C39" s="519"/>
      <c r="D39" s="519"/>
      <c r="E39" s="38" t="s">
        <v>108</v>
      </c>
      <c r="F39" s="550"/>
      <c r="G39" s="550"/>
      <c r="H39" s="550"/>
    </row>
    <row r="40" spans="2:8" ht="27.6">
      <c r="B40" s="41" t="s">
        <v>109</v>
      </c>
      <c r="C40" s="519"/>
      <c r="D40" s="519"/>
      <c r="E40" s="38" t="s">
        <v>110</v>
      </c>
      <c r="F40" s="550"/>
      <c r="G40" s="550"/>
      <c r="H40" s="550"/>
    </row>
    <row r="41" spans="2:8" ht="33.75" customHeight="1">
      <c r="B41" s="41" t="s">
        <v>111</v>
      </c>
      <c r="C41" s="519"/>
      <c r="D41" s="519"/>
      <c r="E41" s="38" t="s">
        <v>112</v>
      </c>
      <c r="F41" s="550"/>
      <c r="G41" s="550"/>
      <c r="H41" s="550"/>
    </row>
    <row r="42" spans="2:8" ht="36.75" customHeight="1">
      <c r="B42" s="41" t="s">
        <v>113</v>
      </c>
      <c r="C42" s="519"/>
      <c r="D42" s="519"/>
      <c r="E42" s="559"/>
      <c r="F42" s="559"/>
      <c r="G42" s="559"/>
      <c r="H42" s="559"/>
    </row>
    <row r="43" spans="2:8" ht="34.5" customHeight="1">
      <c r="B43" s="41" t="s">
        <v>114</v>
      </c>
      <c r="C43" s="519"/>
      <c r="D43" s="519"/>
      <c r="E43" s="559"/>
      <c r="F43" s="559"/>
      <c r="G43" s="559"/>
      <c r="H43" s="559"/>
    </row>
    <row r="44" spans="2:8" ht="37.5" customHeight="1">
      <c r="B44" s="41" t="s">
        <v>115</v>
      </c>
      <c r="C44" s="519"/>
      <c r="D44" s="519"/>
      <c r="E44" s="559"/>
      <c r="F44" s="559"/>
      <c r="G44" s="559"/>
      <c r="H44" s="559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  <row r="48" spans="2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55" t="s">
        <v>131</v>
      </c>
      <c r="C51" s="157" t="s">
        <v>355</v>
      </c>
      <c r="D51" s="56"/>
      <c r="E51" s="56"/>
      <c r="F51" s="56"/>
      <c r="G51" s="157" t="s">
        <v>323</v>
      </c>
      <c r="H51" s="57"/>
    </row>
    <row r="52" spans="2:8" ht="12" customHeight="1">
      <c r="B52" s="58" t="s">
        <v>364</v>
      </c>
      <c r="C52" s="156" t="s">
        <v>322</v>
      </c>
      <c r="D52" s="1"/>
      <c r="E52" s="1"/>
      <c r="F52" s="551" t="s">
        <v>324</v>
      </c>
      <c r="G52" s="551"/>
      <c r="H52" s="552"/>
    </row>
    <row r="53" spans="2:8" ht="12.75" customHeight="1">
      <c r="B53" s="59" t="s">
        <v>365</v>
      </c>
      <c r="C53" s="553" t="s">
        <v>325</v>
      </c>
      <c r="D53" s="553"/>
      <c r="E53" s="553"/>
      <c r="F53" s="60"/>
      <c r="G53" s="60"/>
      <c r="H53" s="61"/>
    </row>
    <row r="54" spans="2:8">
      <c r="B54" s="1"/>
      <c r="C54" s="1"/>
      <c r="D54" s="1"/>
      <c r="E54" s="1"/>
      <c r="F54" s="1"/>
      <c r="G54" s="1"/>
      <c r="H54" s="1"/>
    </row>
  </sheetData>
  <mergeCells count="37">
    <mergeCell ref="F52:H52"/>
    <mergeCell ref="C53:E53"/>
    <mergeCell ref="C16:H16"/>
    <mergeCell ref="C38:D38"/>
    <mergeCell ref="G30:H30"/>
    <mergeCell ref="F39:H39"/>
    <mergeCell ref="F38:H38"/>
    <mergeCell ref="E42:H44"/>
    <mergeCell ref="B37:H37"/>
    <mergeCell ref="C39:D39"/>
    <mergeCell ref="F3:H3"/>
    <mergeCell ref="C44:D44"/>
    <mergeCell ref="C42:D42"/>
    <mergeCell ref="C41:D41"/>
    <mergeCell ref="C40:D40"/>
    <mergeCell ref="G27:H27"/>
    <mergeCell ref="B7:H9"/>
    <mergeCell ref="E14:H14"/>
    <mergeCell ref="E15:H15"/>
    <mergeCell ref="B11:B13"/>
    <mergeCell ref="G25:H25"/>
    <mergeCell ref="C43:D43"/>
    <mergeCell ref="B36:H36"/>
    <mergeCell ref="F41:H41"/>
    <mergeCell ref="F40:H40"/>
    <mergeCell ref="J21:O23"/>
    <mergeCell ref="J24:O31"/>
    <mergeCell ref="E10:F10"/>
    <mergeCell ref="G10:H10"/>
    <mergeCell ref="G31:H31"/>
    <mergeCell ref="B21:H23"/>
    <mergeCell ref="G29:H29"/>
    <mergeCell ref="G28:H28"/>
    <mergeCell ref="G26:H26"/>
    <mergeCell ref="B14:B15"/>
    <mergeCell ref="C11:D13"/>
    <mergeCell ref="G24:H24"/>
  </mergeCells>
  <conditionalFormatting sqref="J24:O31">
    <cfRule type="cellIs" dxfId="2" priority="1" stopIfTrue="1" operator="equal">
      <formula>"UWAGA! Liczba trenerów nieprawidłowa lub nie wpisano żadnego nazwiska!"</formula>
    </cfRule>
  </conditionalFormatting>
  <dataValidations count="6">
    <dataValidation type="list" allowBlank="1" showInputMessage="1" showErrorMessage="1" sqref="C15" xr:uid="{00000000-0002-0000-0200-000000000000}">
      <formula1>$K$9:$K$13</formula1>
    </dataValidation>
    <dataValidation allowBlank="1" showInputMessage="1" showErrorMessage="1" promptTitle="Nie wypełniać!" prompt="Pole wypełnia się automatycznie!!!_x000a_Wypełnij najpierw preliminarz!!!" sqref="G11:H13 C10:E13 F10:F11 F13" xr:uid="{00000000-0002-0000-0200-000001000000}"/>
    <dataValidation errorStyle="warning" allowBlank="1" showInputMessage="1" showErrorMessage="1" promptTitle="Nie wypełniać!" prompt="Pole wypełnia się automatycznie!!!_x000a_Te pole wypełni się po wpisaniu listy trenerów poniżej!!!" sqref="F12" xr:uid="{00000000-0002-0000-0200-000002000000}"/>
    <dataValidation allowBlank="1" showInputMessage="1" showErrorMessage="1" promptTitle="Nie wypełniać!!!" prompt="Pole wypełnia się automatycznie!!!" sqref="H2" xr:uid="{00000000-0002-0000-0200-000003000000}"/>
    <dataValidation allowBlank="1" showInputMessage="1" showErrorMessage="1" promptTitle="Nie wypełniać!!!" prompt="Pole wypełnia się automatycznie!!!_x000a_Wypełnij najpierw preliminarz!!!" sqref="C16:H16" xr:uid="{00000000-0002-0000-0200-000004000000}"/>
    <dataValidation type="decimal" allowBlank="1" showInputMessage="1" showErrorMessage="1" errorTitle="Wpisz liczbę!!!" error="Wpisz wartość w postaci liczby dziesiętnej lub całkowitej!!!" promptTitle="Pomoc" prompt="Wpisz planowaną ilość godzin pracy trenera" sqref="G25:H34" xr:uid="{00000000-0002-0000-0200-000005000000}">
      <formula1>0.1</formula1>
      <formula2>99999999999</formula2>
    </dataValidation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I54"/>
  <sheetViews>
    <sheetView view="pageBreakPreview" zoomScaleNormal="100" zoomScaleSheetLayoutView="100" workbookViewId="0">
      <selection activeCell="C6" sqref="C6:C7"/>
    </sheetView>
  </sheetViews>
  <sheetFormatPr defaultRowHeight="13.8"/>
  <cols>
    <col min="1" max="1" width="2.5" style="1" customWidth="1"/>
    <col min="3" max="4" width="13.69921875" customWidth="1"/>
    <col min="5" max="5" width="13.5" customWidth="1"/>
    <col min="6" max="6" width="18" customWidth="1"/>
    <col min="7" max="7" width="20.3984375" customWidth="1"/>
    <col min="8" max="8" width="2.19921875" style="1" customWidth="1"/>
    <col min="9" max="9" width="33" customWidth="1"/>
  </cols>
  <sheetData>
    <row r="1" spans="1:7" ht="14.4" thickBot="1">
      <c r="B1" s="1"/>
      <c r="C1" s="1"/>
      <c r="D1" s="1"/>
      <c r="E1" s="1"/>
      <c r="F1" s="1"/>
      <c r="G1" s="1"/>
    </row>
    <row r="2" spans="1:7" ht="18" thickBot="1">
      <c r="B2" s="163"/>
      <c r="C2" s="164"/>
      <c r="D2" s="165" t="s">
        <v>63</v>
      </c>
      <c r="E2" s="164"/>
      <c r="F2" s="173" t="s">
        <v>64</v>
      </c>
      <c r="G2" s="172" t="e">
        <f>'2 Spis zawodników - planowanych'!K3</f>
        <v>#NUM!</v>
      </c>
    </row>
    <row r="3" spans="1:7" s="1" customFormat="1"/>
    <row r="4" spans="1:7" ht="31.5" customHeight="1">
      <c r="A4" s="97"/>
      <c r="B4" s="602" t="s">
        <v>116</v>
      </c>
      <c r="C4" s="603"/>
      <c r="D4" s="603"/>
      <c r="E4" s="603"/>
      <c r="F4" s="603"/>
      <c r="G4" s="604"/>
    </row>
    <row r="5" spans="1:7" ht="39.75" customHeight="1">
      <c r="A5" s="97"/>
      <c r="B5" s="89" t="s">
        <v>140</v>
      </c>
      <c r="C5" s="92" t="s">
        <v>117</v>
      </c>
      <c r="D5" s="155" t="s">
        <v>317</v>
      </c>
      <c r="E5" s="91" t="s">
        <v>118</v>
      </c>
      <c r="F5" s="90" t="s">
        <v>136</v>
      </c>
      <c r="G5" s="91" t="s">
        <v>118</v>
      </c>
    </row>
    <row r="6" spans="1:7">
      <c r="A6" s="97"/>
      <c r="B6" s="598" t="s">
        <v>100</v>
      </c>
      <c r="C6" s="601"/>
      <c r="D6" s="599"/>
      <c r="E6" s="600"/>
      <c r="F6" s="599"/>
      <c r="G6" s="600"/>
    </row>
    <row r="7" spans="1:7">
      <c r="A7" s="97"/>
      <c r="B7" s="598"/>
      <c r="C7" s="601"/>
      <c r="D7" s="599"/>
      <c r="E7" s="600"/>
      <c r="F7" s="599"/>
      <c r="G7" s="600"/>
    </row>
    <row r="8" spans="1:7">
      <c r="B8" s="598" t="s">
        <v>101</v>
      </c>
      <c r="C8" s="601"/>
      <c r="D8" s="599"/>
      <c r="E8" s="600"/>
      <c r="F8" s="599"/>
      <c r="G8" s="600"/>
    </row>
    <row r="9" spans="1:7">
      <c r="B9" s="598"/>
      <c r="C9" s="601"/>
      <c r="D9" s="599"/>
      <c r="E9" s="600"/>
      <c r="F9" s="599"/>
      <c r="G9" s="600"/>
    </row>
    <row r="10" spans="1:7" ht="14.25" customHeight="1">
      <c r="B10" s="598" t="s">
        <v>102</v>
      </c>
      <c r="C10" s="601"/>
      <c r="D10" s="599"/>
      <c r="E10" s="605"/>
      <c r="F10" s="599"/>
      <c r="G10" s="600"/>
    </row>
    <row r="11" spans="1:7" ht="14.25" customHeight="1">
      <c r="B11" s="598"/>
      <c r="C11" s="601"/>
      <c r="D11" s="599"/>
      <c r="E11" s="606"/>
      <c r="F11" s="599"/>
      <c r="G11" s="600"/>
    </row>
    <row r="12" spans="1:7" ht="14.25" customHeight="1">
      <c r="B12" s="598" t="s">
        <v>103</v>
      </c>
      <c r="C12" s="601"/>
      <c r="D12" s="599"/>
      <c r="E12" s="600"/>
      <c r="F12" s="599"/>
      <c r="G12" s="600"/>
    </row>
    <row r="13" spans="1:7" ht="14.25" customHeight="1">
      <c r="B13" s="598"/>
      <c r="C13" s="601"/>
      <c r="D13" s="599"/>
      <c r="E13" s="600"/>
      <c r="F13" s="599"/>
      <c r="G13" s="600"/>
    </row>
    <row r="14" spans="1:7" ht="14.25" customHeight="1">
      <c r="B14" s="598" t="s">
        <v>104</v>
      </c>
      <c r="C14" s="601"/>
      <c r="D14" s="599"/>
      <c r="E14" s="600"/>
      <c r="F14" s="599"/>
      <c r="G14" s="600"/>
    </row>
    <row r="15" spans="1:7" ht="14.25" customHeight="1">
      <c r="B15" s="598"/>
      <c r="C15" s="601"/>
      <c r="D15" s="599"/>
      <c r="E15" s="600"/>
      <c r="F15" s="599"/>
      <c r="G15" s="600"/>
    </row>
    <row r="16" spans="1:7" ht="14.25" customHeight="1">
      <c r="B16" s="598" t="s">
        <v>129</v>
      </c>
      <c r="C16" s="601"/>
      <c r="D16" s="599"/>
      <c r="E16" s="600"/>
      <c r="F16" s="599"/>
      <c r="G16" s="600"/>
    </row>
    <row r="17" spans="2:7" ht="14.25" customHeight="1">
      <c r="B17" s="598"/>
      <c r="C17" s="601"/>
      <c r="D17" s="599"/>
      <c r="E17" s="600"/>
      <c r="F17" s="599"/>
      <c r="G17" s="600"/>
    </row>
    <row r="18" spans="2:7" ht="14.25" customHeight="1">
      <c r="B18" s="598" t="s">
        <v>130</v>
      </c>
      <c r="C18" s="601"/>
      <c r="D18" s="599"/>
      <c r="E18" s="600"/>
      <c r="F18" s="599"/>
      <c r="G18" s="600"/>
    </row>
    <row r="19" spans="2:7" ht="14.25" customHeight="1">
      <c r="B19" s="598"/>
      <c r="C19" s="601"/>
      <c r="D19" s="599"/>
      <c r="E19" s="600"/>
      <c r="F19" s="599"/>
      <c r="G19" s="600"/>
    </row>
    <row r="20" spans="2:7" ht="14.25" customHeight="1">
      <c r="B20" s="598" t="s">
        <v>141</v>
      </c>
      <c r="C20" s="601"/>
      <c r="D20" s="599"/>
      <c r="E20" s="600"/>
      <c r="F20" s="599"/>
      <c r="G20" s="600"/>
    </row>
    <row r="21" spans="2:7" ht="14.25" customHeight="1">
      <c r="B21" s="598"/>
      <c r="C21" s="601"/>
      <c r="D21" s="599"/>
      <c r="E21" s="600"/>
      <c r="F21" s="599"/>
      <c r="G21" s="600"/>
    </row>
    <row r="22" spans="2:7" ht="14.25" customHeight="1">
      <c r="B22" s="598" t="s">
        <v>142</v>
      </c>
      <c r="C22" s="601"/>
      <c r="D22" s="599"/>
      <c r="E22" s="600"/>
      <c r="F22" s="599"/>
      <c r="G22" s="600"/>
    </row>
    <row r="23" spans="2:7" ht="14.25" customHeight="1">
      <c r="B23" s="598"/>
      <c r="C23" s="601"/>
      <c r="D23" s="599"/>
      <c r="E23" s="600"/>
      <c r="F23" s="599"/>
      <c r="G23" s="600"/>
    </row>
    <row r="24" spans="2:7" ht="14.25" customHeight="1">
      <c r="B24" s="598" t="s">
        <v>143</v>
      </c>
      <c r="C24" s="601"/>
      <c r="D24" s="599"/>
      <c r="E24" s="600"/>
      <c r="F24" s="599"/>
      <c r="G24" s="600"/>
    </row>
    <row r="25" spans="2:7" ht="14.25" customHeight="1">
      <c r="B25" s="598"/>
      <c r="C25" s="601"/>
      <c r="D25" s="599"/>
      <c r="E25" s="600"/>
      <c r="F25" s="599"/>
      <c r="G25" s="600"/>
    </row>
    <row r="26" spans="2:7" ht="14.25" customHeight="1">
      <c r="B26" s="598" t="s">
        <v>144</v>
      </c>
      <c r="C26" s="601"/>
      <c r="D26" s="599"/>
      <c r="E26" s="600"/>
      <c r="F26" s="599"/>
      <c r="G26" s="600"/>
    </row>
    <row r="27" spans="2:7" ht="14.25" customHeight="1">
      <c r="B27" s="598"/>
      <c r="C27" s="601"/>
      <c r="D27" s="599"/>
      <c r="E27" s="600"/>
      <c r="F27" s="599"/>
      <c r="G27" s="600"/>
    </row>
    <row r="28" spans="2:7" ht="14.25" customHeight="1">
      <c r="B28" s="598" t="s">
        <v>145</v>
      </c>
      <c r="C28" s="601"/>
      <c r="D28" s="599"/>
      <c r="E28" s="600"/>
      <c r="F28" s="599"/>
      <c r="G28" s="600"/>
    </row>
    <row r="29" spans="2:7" ht="14.25" customHeight="1">
      <c r="B29" s="598"/>
      <c r="C29" s="601"/>
      <c r="D29" s="599"/>
      <c r="E29" s="600"/>
      <c r="F29" s="599"/>
      <c r="G29" s="600"/>
    </row>
    <row r="30" spans="2:7" ht="14.25" customHeight="1">
      <c r="B30" s="598" t="s">
        <v>146</v>
      </c>
      <c r="C30" s="601"/>
      <c r="D30" s="599"/>
      <c r="E30" s="600"/>
      <c r="F30" s="599"/>
      <c r="G30" s="600"/>
    </row>
    <row r="31" spans="2:7" ht="14.25" customHeight="1">
      <c r="B31" s="598"/>
      <c r="C31" s="601"/>
      <c r="D31" s="599"/>
      <c r="E31" s="600"/>
      <c r="F31" s="599"/>
      <c r="G31" s="600"/>
    </row>
    <row r="32" spans="2:7" ht="14.25" customHeight="1">
      <c r="B32" s="598" t="s">
        <v>147</v>
      </c>
      <c r="C32" s="601"/>
      <c r="D32" s="599"/>
      <c r="E32" s="600"/>
      <c r="F32" s="599"/>
      <c r="G32" s="600"/>
    </row>
    <row r="33" spans="1:7" ht="14.25" customHeight="1">
      <c r="B33" s="598"/>
      <c r="C33" s="601"/>
      <c r="D33" s="599"/>
      <c r="E33" s="600"/>
      <c r="F33" s="599"/>
      <c r="G33" s="600"/>
    </row>
    <row r="34" spans="1:7" s="1" customFormat="1" ht="15.6">
      <c r="B34" s="98"/>
      <c r="C34" s="99"/>
      <c r="D34" s="99"/>
      <c r="E34" s="99"/>
      <c r="F34" s="99"/>
      <c r="G34" s="99"/>
    </row>
    <row r="35" spans="1:7" ht="25.2" customHeight="1">
      <c r="A35" s="97"/>
      <c r="B35" s="583" t="s">
        <v>119</v>
      </c>
      <c r="C35" s="584"/>
      <c r="D35" s="584"/>
      <c r="E35" s="584"/>
      <c r="F35" s="584"/>
      <c r="G35" s="585"/>
    </row>
    <row r="36" spans="1:7" ht="14.25" customHeight="1">
      <c r="A36" s="97"/>
      <c r="B36" s="589"/>
      <c r="C36" s="590"/>
      <c r="D36" s="590"/>
      <c r="E36" s="590"/>
      <c r="F36" s="590"/>
      <c r="G36" s="591"/>
    </row>
    <row r="37" spans="1:7" ht="15" customHeight="1">
      <c r="A37" s="97"/>
      <c r="B37" s="592"/>
      <c r="C37" s="593"/>
      <c r="D37" s="593"/>
      <c r="E37" s="593"/>
      <c r="F37" s="593"/>
      <c r="G37" s="594"/>
    </row>
    <row r="38" spans="1:7" ht="14.25" customHeight="1">
      <c r="A38" s="97"/>
      <c r="B38" s="592"/>
      <c r="C38" s="593"/>
      <c r="D38" s="593"/>
      <c r="E38" s="593"/>
      <c r="F38" s="593"/>
      <c r="G38" s="594"/>
    </row>
    <row r="39" spans="1:7" ht="15" customHeight="1">
      <c r="A39" s="97"/>
      <c r="B39" s="592"/>
      <c r="C39" s="593"/>
      <c r="D39" s="593"/>
      <c r="E39" s="593"/>
      <c r="F39" s="593"/>
      <c r="G39" s="594"/>
    </row>
    <row r="40" spans="1:7" ht="14.25" customHeight="1">
      <c r="A40" s="97"/>
      <c r="B40" s="592"/>
      <c r="C40" s="593"/>
      <c r="D40" s="593"/>
      <c r="E40" s="593"/>
      <c r="F40" s="593"/>
      <c r="G40" s="594"/>
    </row>
    <row r="41" spans="1:7" ht="15" customHeight="1">
      <c r="A41" s="97"/>
      <c r="B41" s="592"/>
      <c r="C41" s="593"/>
      <c r="D41" s="593"/>
      <c r="E41" s="593"/>
      <c r="F41" s="593"/>
      <c r="G41" s="594"/>
    </row>
    <row r="42" spans="1:7" ht="14.25" customHeight="1">
      <c r="A42" s="97"/>
      <c r="B42" s="592"/>
      <c r="C42" s="593"/>
      <c r="D42" s="593"/>
      <c r="E42" s="593"/>
      <c r="F42" s="593"/>
      <c r="G42" s="594"/>
    </row>
    <row r="43" spans="1:7" ht="15" customHeight="1">
      <c r="A43" s="97"/>
      <c r="B43" s="592"/>
      <c r="C43" s="593"/>
      <c r="D43" s="593"/>
      <c r="E43" s="593"/>
      <c r="F43" s="593"/>
      <c r="G43" s="594"/>
    </row>
    <row r="44" spans="1:7" ht="14.25" customHeight="1">
      <c r="A44" s="97"/>
      <c r="B44" s="592"/>
      <c r="C44" s="593"/>
      <c r="D44" s="593"/>
      <c r="E44" s="593"/>
      <c r="F44" s="593"/>
      <c r="G44" s="594"/>
    </row>
    <row r="45" spans="1:7" ht="15" customHeight="1">
      <c r="A45" s="97"/>
      <c r="B45" s="592"/>
      <c r="C45" s="593"/>
      <c r="D45" s="593"/>
      <c r="E45" s="593"/>
      <c r="F45" s="593"/>
      <c r="G45" s="594"/>
    </row>
    <row r="46" spans="1:7" ht="14.25" customHeight="1">
      <c r="A46" s="97"/>
      <c r="B46" s="592"/>
      <c r="C46" s="593"/>
      <c r="D46" s="593"/>
      <c r="E46" s="593"/>
      <c r="F46" s="593"/>
      <c r="G46" s="594"/>
    </row>
    <row r="47" spans="1:7" ht="15" customHeight="1">
      <c r="A47" s="97"/>
      <c r="B47" s="592"/>
      <c r="C47" s="593"/>
      <c r="D47" s="593"/>
      <c r="E47" s="593"/>
      <c r="F47" s="593"/>
      <c r="G47" s="594"/>
    </row>
    <row r="48" spans="1:7">
      <c r="A48" s="97"/>
      <c r="B48" s="595"/>
      <c r="C48" s="596"/>
      <c r="D48" s="596"/>
      <c r="E48" s="596"/>
      <c r="F48" s="596"/>
      <c r="G48" s="597"/>
    </row>
    <row r="49" spans="1:9">
      <c r="A49" s="97"/>
      <c r="B49" s="572" t="s">
        <v>120</v>
      </c>
      <c r="C49" s="573"/>
      <c r="D49" s="574"/>
      <c r="E49" s="586" t="s">
        <v>121</v>
      </c>
      <c r="F49" s="574" t="s">
        <v>139</v>
      </c>
      <c r="G49" s="574" t="s">
        <v>138</v>
      </c>
    </row>
    <row r="50" spans="1:9" ht="21" customHeight="1">
      <c r="B50" s="575"/>
      <c r="C50" s="576"/>
      <c r="D50" s="577"/>
      <c r="E50" s="587"/>
      <c r="F50" s="577"/>
      <c r="G50" s="577"/>
    </row>
    <row r="51" spans="1:9">
      <c r="B51" s="578"/>
      <c r="C51" s="579"/>
      <c r="D51" s="580"/>
      <c r="E51" s="588"/>
      <c r="F51" s="580"/>
      <c r="G51" s="580"/>
    </row>
    <row r="52" spans="1:9" ht="31.95" customHeight="1">
      <c r="A52" s="97"/>
      <c r="B52" s="566" t="s">
        <v>148</v>
      </c>
      <c r="C52" s="567"/>
      <c r="D52" s="568"/>
      <c r="E52" s="581"/>
      <c r="F52" s="564"/>
      <c r="G52" s="564"/>
      <c r="I52" s="563" t="str">
        <f>IF(B52="[Data], [Imię i Nazwisko]","Proszę wpisać datę oraz imię i nazwisko!!!","")</f>
        <v>Proszę wpisać datę oraz imię i nazwisko!!!</v>
      </c>
    </row>
    <row r="53" spans="1:9" ht="17.25" customHeight="1">
      <c r="A53" s="97"/>
      <c r="B53" s="569" t="s">
        <v>137</v>
      </c>
      <c r="C53" s="570"/>
      <c r="D53" s="571"/>
      <c r="E53" s="582"/>
      <c r="F53" s="565"/>
      <c r="G53" s="565"/>
      <c r="I53" s="563"/>
    </row>
    <row r="54" spans="1:9" s="1" customFormat="1"/>
  </sheetData>
  <mergeCells count="97">
    <mergeCell ref="F24:F25"/>
    <mergeCell ref="G24:G25"/>
    <mergeCell ref="B28:B29"/>
    <mergeCell ref="B6:B7"/>
    <mergeCell ref="D32:D33"/>
    <mergeCell ref="E32:E33"/>
    <mergeCell ref="F26:F27"/>
    <mergeCell ref="G26:G27"/>
    <mergeCell ref="C28:C29"/>
    <mergeCell ref="F28:F29"/>
    <mergeCell ref="G28:G29"/>
    <mergeCell ref="C22:C23"/>
    <mergeCell ref="D22:D23"/>
    <mergeCell ref="E22:E23"/>
    <mergeCell ref="F22:F23"/>
    <mergeCell ref="G22:G23"/>
    <mergeCell ref="D28:D29"/>
    <mergeCell ref="C24:C25"/>
    <mergeCell ref="D24:D25"/>
    <mergeCell ref="E28:E29"/>
    <mergeCell ref="E14:E15"/>
    <mergeCell ref="F20:F21"/>
    <mergeCell ref="G20:G21"/>
    <mergeCell ref="C18:C19"/>
    <mergeCell ref="D18:D19"/>
    <mergeCell ref="E18:E19"/>
    <mergeCell ref="F18:F19"/>
    <mergeCell ref="G18:G19"/>
    <mergeCell ref="C20:C21"/>
    <mergeCell ref="D20:D21"/>
    <mergeCell ref="E20:E21"/>
    <mergeCell ref="G10:G11"/>
    <mergeCell ref="C16:C17"/>
    <mergeCell ref="D16:D17"/>
    <mergeCell ref="E16:E17"/>
    <mergeCell ref="F16:F17"/>
    <mergeCell ref="G16:G17"/>
    <mergeCell ref="C14:C15"/>
    <mergeCell ref="D14:D15"/>
    <mergeCell ref="G14:G15"/>
    <mergeCell ref="C12:C13"/>
    <mergeCell ref="D12:D13"/>
    <mergeCell ref="E12:E13"/>
    <mergeCell ref="F14:F15"/>
    <mergeCell ref="E6:E7"/>
    <mergeCell ref="F6:F7"/>
    <mergeCell ref="C10:C11"/>
    <mergeCell ref="D10:D11"/>
    <mergeCell ref="E10:E11"/>
    <mergeCell ref="F10:F11"/>
    <mergeCell ref="C8:C9"/>
    <mergeCell ref="D8:D9"/>
    <mergeCell ref="E8:E9"/>
    <mergeCell ref="B22:B23"/>
    <mergeCell ref="F8:F9"/>
    <mergeCell ref="G8:G9"/>
    <mergeCell ref="B4:G4"/>
    <mergeCell ref="B20:B21"/>
    <mergeCell ref="B18:B19"/>
    <mergeCell ref="B16:B17"/>
    <mergeCell ref="B14:B15"/>
    <mergeCell ref="B12:B13"/>
    <mergeCell ref="B10:B11"/>
    <mergeCell ref="B8:B9"/>
    <mergeCell ref="F12:F13"/>
    <mergeCell ref="G12:G13"/>
    <mergeCell ref="C6:C7"/>
    <mergeCell ref="D6:D7"/>
    <mergeCell ref="G6:G7"/>
    <mergeCell ref="B26:B27"/>
    <mergeCell ref="B24:B25"/>
    <mergeCell ref="E24:E25"/>
    <mergeCell ref="C26:C27"/>
    <mergeCell ref="D26:D27"/>
    <mergeCell ref="E26:E27"/>
    <mergeCell ref="B30:B31"/>
    <mergeCell ref="F32:F33"/>
    <mergeCell ref="G32:G33"/>
    <mergeCell ref="G30:G31"/>
    <mergeCell ref="C32:C33"/>
    <mergeCell ref="C30:C31"/>
    <mergeCell ref="D30:D31"/>
    <mergeCell ref="E30:E31"/>
    <mergeCell ref="F30:F31"/>
    <mergeCell ref="B32:B33"/>
    <mergeCell ref="B49:D51"/>
    <mergeCell ref="E52:E53"/>
    <mergeCell ref="B35:G35"/>
    <mergeCell ref="F49:F51"/>
    <mergeCell ref="G49:G51"/>
    <mergeCell ref="E49:E51"/>
    <mergeCell ref="B36:G48"/>
    <mergeCell ref="I52:I53"/>
    <mergeCell ref="F52:F53"/>
    <mergeCell ref="G52:G53"/>
    <mergeCell ref="B52:D52"/>
    <mergeCell ref="B53:D53"/>
  </mergeCells>
  <conditionalFormatting sqref="I52:I53">
    <cfRule type="cellIs" dxfId="1" priority="1" stopIfTrue="1" operator="equal">
      <formula>"Proszę wpisać datę oraz imię i nazwisko!!!"</formula>
    </cfRule>
  </conditionalFormatting>
  <dataValidations count="1">
    <dataValidation allowBlank="1" showInputMessage="1" showErrorMessage="1" promptTitle="Uwaga!!!" prompt="To pole uzupełniane jest automatycznie, po wypełnieniu zakładki preliminarza!!!" sqref="G2" xr:uid="{00000000-0002-0000-0300-000000000000}"/>
  </dataValidation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1:T14"/>
  <sheetViews>
    <sheetView view="pageBreakPreview" zoomScale="70" zoomScaleNormal="100" zoomScaleSheetLayoutView="70" workbookViewId="0">
      <selection activeCell="G3" sqref="G3:O3"/>
    </sheetView>
  </sheetViews>
  <sheetFormatPr defaultColWidth="9" defaultRowHeight="13.8"/>
  <cols>
    <col min="1" max="1" width="9" style="1"/>
    <col min="2" max="2" width="15.8984375" style="1" customWidth="1"/>
    <col min="3" max="3" width="11.8984375" style="1" customWidth="1"/>
    <col min="4" max="4" width="1.69921875" style="1" customWidth="1"/>
    <col min="5" max="5" width="23.19921875" style="1" customWidth="1"/>
    <col min="6" max="6" width="17.59765625" style="1" customWidth="1"/>
    <col min="7" max="14" width="9" style="1"/>
    <col min="15" max="15" width="14.5" style="1" customWidth="1"/>
    <col min="16" max="19" width="9" style="1"/>
    <col min="20" max="20" width="0" style="1" hidden="1" customWidth="1"/>
    <col min="21" max="16384" width="9" style="1"/>
  </cols>
  <sheetData>
    <row r="1" spans="2:20">
      <c r="P1" s="612" t="s">
        <v>76</v>
      </c>
      <c r="Q1" s="612"/>
      <c r="R1" s="612"/>
    </row>
    <row r="2" spans="2:20" ht="25.5" customHeight="1">
      <c r="B2" s="2" t="s">
        <v>1</v>
      </c>
      <c r="C2" s="614" t="str">
        <f>'1 Preliminarz KWM'!C10:G10&amp;" "&amp;'1 Preliminarz KWM'!C11:G11&amp;" "&amp;'1 Preliminarz KWM'!C12:G12</f>
        <v>[Tu wpisz miejscowość] [Tu wpisz adres] [Tu wpisz telefon kontaktowy]</v>
      </c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6"/>
      <c r="P2" s="612"/>
      <c r="Q2" s="612"/>
      <c r="R2" s="612"/>
      <c r="T2" s="1" t="s">
        <v>6</v>
      </c>
    </row>
    <row r="3" spans="2:20" ht="25.5" customHeight="1">
      <c r="B3" s="2" t="s">
        <v>2</v>
      </c>
      <c r="C3" s="609" t="e">
        <f>'2 Spis zawodników - planowanych'!H9</f>
        <v>#NUM!</v>
      </c>
      <c r="D3" s="610"/>
      <c r="E3" s="611"/>
      <c r="F3" s="3" t="s">
        <v>8</v>
      </c>
      <c r="G3" s="617" t="s">
        <v>9</v>
      </c>
      <c r="H3" s="618"/>
      <c r="I3" s="618"/>
      <c r="J3" s="618"/>
      <c r="K3" s="618"/>
      <c r="L3" s="618"/>
      <c r="M3" s="618"/>
      <c r="N3" s="618"/>
      <c r="O3" s="619"/>
      <c r="P3" s="612"/>
      <c r="Q3" s="612"/>
      <c r="R3" s="612"/>
      <c r="T3" s="1" t="s">
        <v>4</v>
      </c>
    </row>
    <row r="4" spans="2:20">
      <c r="P4" s="612"/>
      <c r="Q4" s="612"/>
      <c r="R4" s="612"/>
      <c r="T4" s="1" t="s">
        <v>5</v>
      </c>
    </row>
    <row r="5" spans="2:20">
      <c r="C5" s="1" t="s">
        <v>3</v>
      </c>
      <c r="E5" s="1" t="s">
        <v>7</v>
      </c>
      <c r="P5" s="612"/>
      <c r="Q5" s="612"/>
      <c r="R5" s="612"/>
    </row>
    <row r="6" spans="2:20" ht="24.6">
      <c r="B6" s="2" t="s">
        <v>0</v>
      </c>
      <c r="C6" s="211" t="e">
        <f>'1 Preliminarz KWM'!J2</f>
        <v>#NUM!</v>
      </c>
      <c r="D6" s="212"/>
      <c r="E6" s="213" t="str">
        <f>'1 Preliminarz KWM'!K2</f>
        <v>[wpisz]</v>
      </c>
      <c r="F6" s="3" t="s">
        <v>470</v>
      </c>
      <c r="G6" s="333" t="s">
        <v>471</v>
      </c>
      <c r="H6" s="3" t="s">
        <v>472</v>
      </c>
      <c r="I6" s="620" t="str">
        <f>'1 Preliminarz KWM'!C8</f>
        <v>[Tu wpisz nazwę dyscypliny]</v>
      </c>
      <c r="J6" s="621"/>
      <c r="K6" s="621"/>
      <c r="L6" s="621"/>
      <c r="M6" s="621"/>
      <c r="N6" s="621"/>
      <c r="O6" s="622"/>
      <c r="P6" s="612"/>
      <c r="Q6" s="612"/>
      <c r="R6" s="612"/>
    </row>
    <row r="7" spans="2:20">
      <c r="P7" s="612"/>
      <c r="Q7" s="612"/>
      <c r="R7" s="612"/>
    </row>
    <row r="8" spans="2:20">
      <c r="P8" s="612"/>
      <c r="Q8" s="612"/>
      <c r="R8" s="612"/>
    </row>
    <row r="9" spans="2:20" ht="31.2">
      <c r="B9" s="135" t="s">
        <v>309</v>
      </c>
      <c r="C9" s="136" t="s">
        <v>310</v>
      </c>
      <c r="D9" s="137"/>
      <c r="E9" s="613" t="s">
        <v>78</v>
      </c>
      <c r="F9" s="613"/>
      <c r="G9" s="137"/>
      <c r="H9" s="137" t="s">
        <v>310</v>
      </c>
      <c r="I9" s="138" t="s">
        <v>78</v>
      </c>
      <c r="J9" s="139"/>
      <c r="K9" s="134"/>
      <c r="L9" s="134"/>
      <c r="P9" s="612"/>
      <c r="Q9" s="612"/>
      <c r="R9" s="612"/>
    </row>
    <row r="10" spans="2:20">
      <c r="C10" s="140" t="s">
        <v>100</v>
      </c>
      <c r="D10" s="141"/>
      <c r="E10" s="608" t="str">
        <f>IF('3 Program cz. 1'!C25&lt;&gt;"",'3 Program cz. 1'!C25,"")</f>
        <v/>
      </c>
      <c r="F10" s="608"/>
      <c r="H10" s="140" t="s">
        <v>129</v>
      </c>
      <c r="I10" s="608" t="str">
        <f>IF('3 Program cz. 1'!C30&lt;&gt;"",'3 Program cz. 1'!C30,"")</f>
        <v/>
      </c>
      <c r="J10" s="608"/>
      <c r="K10" s="608"/>
      <c r="L10" s="608"/>
      <c r="P10" s="612"/>
      <c r="Q10" s="612"/>
      <c r="R10" s="612"/>
    </row>
    <row r="11" spans="2:20">
      <c r="C11" s="142" t="s">
        <v>101</v>
      </c>
      <c r="D11" s="143"/>
      <c r="E11" s="608" t="str">
        <f>IF('3 Program cz. 1'!C26&lt;&gt;"",'3 Program cz. 1'!C26,"")</f>
        <v/>
      </c>
      <c r="F11" s="608"/>
      <c r="H11" s="144" t="s">
        <v>130</v>
      </c>
      <c r="I11" s="607" t="str">
        <f>IF('3 Program cz. 1'!C31&lt;&gt;"",'3 Program cz. 1'!C31,"")</f>
        <v/>
      </c>
      <c r="J11" s="607"/>
      <c r="K11" s="607"/>
      <c r="L11" s="607"/>
      <c r="P11" s="612"/>
      <c r="Q11" s="612"/>
      <c r="R11" s="612"/>
    </row>
    <row r="12" spans="2:20">
      <c r="C12" s="142" t="s">
        <v>102</v>
      </c>
      <c r="D12" s="143"/>
      <c r="E12" s="608" t="str">
        <f>IF('3 Program cz. 1'!C27&lt;&gt;"",'3 Program cz. 1'!C27,"")</f>
        <v/>
      </c>
      <c r="F12" s="608"/>
      <c r="P12" s="137" t="s">
        <v>473</v>
      </c>
      <c r="Q12" s="137"/>
      <c r="R12" s="137">
        <f>'3 Program cz. 1'!F12</f>
        <v>0</v>
      </c>
    </row>
    <row r="13" spans="2:20">
      <c r="C13" s="142" t="s">
        <v>103</v>
      </c>
      <c r="D13" s="143"/>
      <c r="E13" s="608" t="str">
        <f>IF('3 Program cz. 1'!C28&lt;&gt;"",'3 Program cz. 1'!C28,"")</f>
        <v/>
      </c>
      <c r="F13" s="608"/>
    </row>
    <row r="14" spans="2:20">
      <c r="C14" s="144" t="s">
        <v>104</v>
      </c>
      <c r="D14" s="145"/>
      <c r="E14" s="607" t="str">
        <f>IF('3 Program cz. 1'!C29&lt;&gt;"",'3 Program cz. 1'!C29,"")</f>
        <v/>
      </c>
      <c r="F14" s="607"/>
    </row>
  </sheetData>
  <mergeCells count="13">
    <mergeCell ref="P1:R11"/>
    <mergeCell ref="E9:F9"/>
    <mergeCell ref="E10:F10"/>
    <mergeCell ref="I11:L11"/>
    <mergeCell ref="I10:L10"/>
    <mergeCell ref="C2:O2"/>
    <mergeCell ref="G3:O3"/>
    <mergeCell ref="I6:O6"/>
    <mergeCell ref="E14:F14"/>
    <mergeCell ref="E13:F13"/>
    <mergeCell ref="E12:F12"/>
    <mergeCell ref="E11:F11"/>
    <mergeCell ref="C3:E3"/>
  </mergeCells>
  <dataValidations count="4">
    <dataValidation allowBlank="1" showInputMessage="1" showErrorMessage="1" promptTitle="Rodzaj akcji" prompt="O - Obóz_x000a_(7 dni i więcej)_x000a__x000a_K - Konsultacja_x000a_(do 6 dni)_x000a__x000a_Proszę uzupełniać tylko białe pola - pola szare wypełnią się automatycznie po wypełnieniu preliminarza!!!" sqref="C6" xr:uid="{00000000-0002-0000-0400-000000000000}"/>
    <dataValidation allowBlank="1" showInputMessage="1" showErrorMessage="1" promptTitle="Numer akcji" prompt="Numer nadany przez WZMS Poznań" sqref="E6" xr:uid="{00000000-0002-0000-0400-000001000000}"/>
    <dataValidation allowBlank="1" showInputMessage="1" showErrorMessage="1" promptTitle="Uwaga!!!" prompt="Proszę uzupełniać tylko białe pola - pola szare wypełnią się automatycznie po wypełnieniu preliminarza!!!" sqref="C2:O2 C3:E3 A1" xr:uid="{00000000-0002-0000-0400-000002000000}"/>
    <dataValidation allowBlank="1" showInputMessage="1" showErrorMessage="1" promptTitle="Nie wypełniać!!!" prompt="Pola wypełnią się automatycznie po uzupełnienu programu - arkusz 3 niniejszego dzienniczka!" sqref="E10:F14 I10:L11" xr:uid="{00000000-0002-0000-0400-000003000000}"/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BX132"/>
  <sheetViews>
    <sheetView view="pageBreakPreview" zoomScale="85" zoomScaleNormal="100" zoomScaleSheetLayoutView="85" workbookViewId="0"/>
  </sheetViews>
  <sheetFormatPr defaultRowHeight="13.8"/>
  <cols>
    <col min="1" max="1" width="4.5" customWidth="1"/>
    <col min="2" max="2" width="27" customWidth="1"/>
    <col min="3" max="3" width="9.3984375" customWidth="1"/>
    <col min="4" max="4" width="21.59765625" customWidth="1"/>
    <col min="5" max="5" width="15.09765625" customWidth="1"/>
    <col min="6" max="6" width="7" customWidth="1"/>
    <col min="7" max="7" width="3.19921875" customWidth="1"/>
    <col min="8" max="8" width="3" customWidth="1"/>
    <col min="9" max="9" width="1.69921875" customWidth="1"/>
    <col min="10" max="34" width="1.8984375" customWidth="1"/>
    <col min="35" max="35" width="1.69921875" customWidth="1"/>
    <col min="36" max="52" width="1.8984375" customWidth="1"/>
    <col min="54" max="56" width="10.09765625" hidden="1" customWidth="1"/>
    <col min="57" max="57" width="10.3984375" hidden="1" customWidth="1"/>
    <col min="58" max="58" width="9" hidden="1" customWidth="1"/>
    <col min="59" max="59" width="10.09765625" hidden="1" customWidth="1"/>
    <col min="60" max="65" width="9" hidden="1" customWidth="1"/>
    <col min="66" max="66" width="10.09765625" hidden="1" customWidth="1"/>
    <col min="67" max="67" width="13.69921875" hidden="1" customWidth="1"/>
    <col min="68" max="68" width="12.19921875" hidden="1" customWidth="1"/>
    <col min="69" max="69" width="11.5" hidden="1" customWidth="1"/>
    <col min="70" max="76" width="9" hidden="1" customWidth="1"/>
    <col min="77" max="77" width="9" customWidth="1"/>
  </cols>
  <sheetData>
    <row r="1" spans="1:76" ht="18" thickBot="1">
      <c r="A1" s="1" t="s">
        <v>86</v>
      </c>
      <c r="B1" s="78" t="s">
        <v>84</v>
      </c>
      <c r="C1" s="156" t="s">
        <v>330</v>
      </c>
      <c r="D1" s="1" t="e">
        <f>'5 Uwagi organizacyjne'!$C$6&amp;" "&amp;'5 Uwagi organizacyjne'!$E$6</f>
        <v>#NUM!</v>
      </c>
      <c r="E1" s="1"/>
      <c r="F1" s="1"/>
      <c r="G1" s="623" t="s">
        <v>85</v>
      </c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3"/>
      <c r="AY1" s="623"/>
      <c r="AZ1" s="623"/>
    </row>
    <row r="2" spans="1:76" ht="16.5" customHeight="1" thickBot="1">
      <c r="A2" s="29" t="s">
        <v>77</v>
      </c>
      <c r="B2" s="30" t="s">
        <v>78</v>
      </c>
      <c r="C2" s="31" t="s">
        <v>79</v>
      </c>
      <c r="D2" s="30" t="s">
        <v>73</v>
      </c>
      <c r="E2" s="30" t="s">
        <v>80</v>
      </c>
      <c r="F2" s="31" t="s">
        <v>81</v>
      </c>
      <c r="G2" s="624" t="e">
        <f>TEXT(BB7,"dd.mm.rr")</f>
        <v>#NUM!</v>
      </c>
      <c r="H2" s="625"/>
      <c r="I2" s="624" t="e">
        <f>IF('1 Preliminarz KWM'!K12&gt;=2,TEXT(BC7,"dd")," ")</f>
        <v>#NUM!</v>
      </c>
      <c r="J2" s="625"/>
      <c r="K2" s="624" t="e">
        <f>IF('1 Preliminarz KWM'!K12&gt;=3,TEXT(BD7,"dd")," ")</f>
        <v>#NUM!</v>
      </c>
      <c r="L2" s="625"/>
      <c r="M2" s="624" t="e">
        <f>IF('1 Preliminarz KWM'!K12&gt;=4,TEXT(BE7,"dd")," ")</f>
        <v>#NUM!</v>
      </c>
      <c r="N2" s="625"/>
      <c r="O2" s="624" t="e">
        <f>IF('1 Preliminarz KWM'!K12&gt;=5,TEXT(BF7,"dd")," ")</f>
        <v>#NUM!</v>
      </c>
      <c r="P2" s="625"/>
      <c r="Q2" s="624" t="e">
        <f>IF('1 Preliminarz KWM'!K12&gt;=6,TEXT(BG7,"dd")," ")</f>
        <v>#NUM!</v>
      </c>
      <c r="R2" s="625"/>
      <c r="S2" s="624" t="e">
        <f>IF('1 Preliminarz KWM'!K12&gt;=7,TEXT(BH7,"dd")," ")</f>
        <v>#NUM!</v>
      </c>
      <c r="T2" s="625"/>
      <c r="U2" s="624" t="e">
        <f>IF('1 Preliminarz KWM'!K12&gt;=8,TEXT(BI7,"dd")," ")</f>
        <v>#NUM!</v>
      </c>
      <c r="V2" s="625"/>
      <c r="W2" s="624" t="e">
        <f>IF('1 Preliminarz KWM'!K12&gt;=9,TEXT(BJ7,"dd")," ")</f>
        <v>#NUM!</v>
      </c>
      <c r="X2" s="625"/>
      <c r="Y2" s="624" t="e">
        <f>IF('1 Preliminarz KWM'!K12&gt;=10,TEXT(BK7,"dd")," ")</f>
        <v>#NUM!</v>
      </c>
      <c r="Z2" s="625"/>
      <c r="AA2" s="624" t="e">
        <f>IF('1 Preliminarz KWM'!K12&gt;=11,TEXT(BL7,"dd")," ")</f>
        <v>#NUM!</v>
      </c>
      <c r="AB2" s="625"/>
      <c r="AC2" s="624" t="e">
        <f>IF('1 Preliminarz KWM'!K12&gt;=12,TEXT(BM7,"dd")," ")</f>
        <v>#NUM!</v>
      </c>
      <c r="AD2" s="625"/>
      <c r="AE2" s="624" t="e">
        <f>IF('1 Preliminarz KWM'!K12&gt;=13,TEXT(BN7,"dd")," ")</f>
        <v>#NUM!</v>
      </c>
      <c r="AF2" s="625"/>
      <c r="AG2" s="624" t="e">
        <f>IF('1 Preliminarz KWM'!K12&gt;=14,TEXT(BO7,"dd")," ")</f>
        <v>#NUM!</v>
      </c>
      <c r="AH2" s="625"/>
      <c r="AI2" s="624" t="e">
        <f>IF('1 Preliminarz KWM'!K12&gt;=15,TEXT(BP7,"dd")," ")</f>
        <v>#NUM!</v>
      </c>
      <c r="AJ2" s="625"/>
      <c r="AK2" s="624" t="e">
        <f>IF('1 Preliminarz KWM'!K12&gt;=16,TEXT(BQ7,"dd")," ")</f>
        <v>#NUM!</v>
      </c>
      <c r="AL2" s="625"/>
      <c r="AM2" s="624" t="e">
        <f>IF('1 Preliminarz KWM'!K12&gt;=17,TEXT(BR7,"dd")," ")</f>
        <v>#NUM!</v>
      </c>
      <c r="AN2" s="625"/>
      <c r="AO2" s="624" t="e">
        <f>IF('1 Preliminarz KWM'!K12&gt;=18,TEXT(BS7,"dd")," ")</f>
        <v>#NUM!</v>
      </c>
      <c r="AP2" s="625"/>
      <c r="AQ2" s="624" t="e">
        <f>IF('1 Preliminarz KWM'!K12&gt;=19,TEXT(BT7,"dd")," ")</f>
        <v>#NUM!</v>
      </c>
      <c r="AR2" s="625"/>
      <c r="AS2" s="624" t="e">
        <f>IF('1 Preliminarz KWM'!K12&gt;=20,TEXT(BU7,"dd")," ")</f>
        <v>#NUM!</v>
      </c>
      <c r="AT2" s="625"/>
      <c r="AU2" s="624" t="e">
        <f>IF('1 Preliminarz KWM'!K12&gt;=21,TEXT(BV7,"dd")," ")</f>
        <v>#NUM!</v>
      </c>
      <c r="AV2" s="625"/>
      <c r="AW2" s="624" t="e">
        <f>IF('1 Preliminarz KWM'!K12&gt;=22,TEXT(BW7,"dd")," ")</f>
        <v>#NUM!</v>
      </c>
      <c r="AX2" s="625"/>
      <c r="AY2" s="624" t="e">
        <f>IF('1 Preliminarz KWM'!K12&gt;=23,TEXT(BX7,"dd")," ")</f>
        <v>#NUM!</v>
      </c>
      <c r="AZ2" s="625"/>
      <c r="BB2" t="s">
        <v>82</v>
      </c>
    </row>
    <row r="3" spans="1:76" ht="16.2" thickBot="1">
      <c r="A3" s="25">
        <v>1</v>
      </c>
      <c r="B3" s="214" t="str">
        <f>IF(ISBLANK('2 Spis zawodników - planowanych'!E11),"",'2 Spis zawodników - planowanych'!E11)</f>
        <v/>
      </c>
      <c r="C3" s="214" t="str">
        <f>IF(ISBLANK('2 Spis zawodników - planowanych'!G11),"",'2 Spis zawodników - planowanych'!G11)</f>
        <v/>
      </c>
      <c r="D3" s="214" t="str">
        <f>IF(ISBLANK('2 Spis zawodników - planowanych'!I11),"",'2 Spis zawodników - planowanych'!I11)</f>
        <v/>
      </c>
      <c r="E3" s="214" t="str">
        <f>IF(ISBLANK('2 Spis zawodników - planowanych'!L11),"",'2 Spis zawodników - planowanych'!L11)</f>
        <v/>
      </c>
      <c r="F3" s="94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B3" t="s">
        <v>83</v>
      </c>
    </row>
    <row r="4" spans="1:76" ht="16.2" thickBot="1">
      <c r="A4" s="25">
        <v>2</v>
      </c>
      <c r="B4" s="214" t="str">
        <f>IF(ISBLANK('2 Spis zawodników - planowanych'!E12),"",'2 Spis zawodników - planowanych'!E12)</f>
        <v/>
      </c>
      <c r="C4" s="214" t="str">
        <f>IF(ISBLANK('2 Spis zawodników - planowanych'!G12),"",'2 Spis zawodników - planowanych'!G12)</f>
        <v/>
      </c>
      <c r="D4" s="214" t="str">
        <f>IF(ISBLANK('2 Spis zawodników - planowanych'!I12),"",'2 Spis zawodników - planowanych'!I12)</f>
        <v/>
      </c>
      <c r="E4" s="214" t="str">
        <f>IF(ISBLANK('2 Spis zawodników - planowanych'!L12),"",'2 Spis zawodników - planowanych'!L12)</f>
        <v/>
      </c>
      <c r="F4" s="94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B4" t="s">
        <v>174</v>
      </c>
    </row>
    <row r="5" spans="1:76" ht="16.2" thickBot="1">
      <c r="A5" s="25">
        <v>3</v>
      </c>
      <c r="B5" s="214" t="str">
        <f>IF(ISBLANK('2 Spis zawodników - planowanych'!E13),"",'2 Spis zawodników - planowanych'!E13)</f>
        <v/>
      </c>
      <c r="C5" s="214" t="str">
        <f>IF(ISBLANK('2 Spis zawodników - planowanych'!G13),"",'2 Spis zawodników - planowanych'!G13)</f>
        <v/>
      </c>
      <c r="D5" s="214" t="str">
        <f>IF(ISBLANK('2 Spis zawodników - planowanych'!I13),"",'2 Spis zawodników - planowanych'!I13)</f>
        <v/>
      </c>
      <c r="E5" s="214" t="str">
        <f>IF(ISBLANK('2 Spis zawodników - planowanych'!L13),"",'2 Spis zawodników - planowanych'!L13)</f>
        <v/>
      </c>
      <c r="F5" s="94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B5" t="s">
        <v>5</v>
      </c>
    </row>
    <row r="6" spans="1:76" ht="16.2" thickBot="1">
      <c r="A6" s="25">
        <v>4</v>
      </c>
      <c r="B6" s="214" t="str">
        <f>IF(ISBLANK('2 Spis zawodników - planowanych'!E14),"",'2 Spis zawodników - planowanych'!E14)</f>
        <v/>
      </c>
      <c r="C6" s="214" t="str">
        <f>IF(ISBLANK('2 Spis zawodników - planowanych'!G14),"",'2 Spis zawodników - planowanych'!G14)</f>
        <v/>
      </c>
      <c r="D6" s="214" t="str">
        <f>IF(ISBLANK('2 Spis zawodników - planowanych'!I14),"",'2 Spis zawodników - planowanych'!I14)</f>
        <v/>
      </c>
      <c r="E6" s="214" t="str">
        <f>IF(ISBLANK('2 Spis zawodników - planowanych'!L14),"",'2 Spis zawodników - planowanych'!L14)</f>
        <v/>
      </c>
      <c r="F6" s="94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</row>
    <row r="7" spans="1:76" ht="16.2" thickBot="1">
      <c r="A7" s="25">
        <v>5</v>
      </c>
      <c r="B7" s="214" t="str">
        <f>IF(ISBLANK('2 Spis zawodników - planowanych'!E15),"",'2 Spis zawodników - planowanych'!E15)</f>
        <v/>
      </c>
      <c r="C7" s="214" t="str">
        <f>IF(ISBLANK('2 Spis zawodników - planowanych'!G15),"",'2 Spis zawodników - planowanych'!G15)</f>
        <v/>
      </c>
      <c r="D7" s="214" t="str">
        <f>IF(ISBLANK('2 Spis zawodników - planowanych'!I15),"",'2 Spis zawodników - planowanych'!I15)</f>
        <v/>
      </c>
      <c r="E7" s="214" t="str">
        <f>IF(ISBLANK('2 Spis zawodników - planowanych'!L15),"",'2 Spis zawodników - planowanych'!L15)</f>
        <v/>
      </c>
      <c r="F7" s="94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B7" s="5" t="e">
        <f>DATE('1 Preliminarz KWM'!K9,'1 Preliminarz KWM'!J9,'1 Preliminarz KWM'!I9)</f>
        <v>#NUM!</v>
      </c>
      <c r="BC7" s="5" t="e">
        <f>BB7+1</f>
        <v>#NUM!</v>
      </c>
      <c r="BD7" s="5" t="e">
        <f>BC7+1</f>
        <v>#NUM!</v>
      </c>
      <c r="BE7" s="5" t="e">
        <f t="shared" ref="BE7:BX7" si="0">BD7+1</f>
        <v>#NUM!</v>
      </c>
      <c r="BF7" s="5" t="e">
        <f t="shared" si="0"/>
        <v>#NUM!</v>
      </c>
      <c r="BG7" s="5" t="e">
        <f t="shared" si="0"/>
        <v>#NUM!</v>
      </c>
      <c r="BH7" s="5" t="e">
        <f t="shared" si="0"/>
        <v>#NUM!</v>
      </c>
      <c r="BI7" s="5" t="e">
        <f t="shared" si="0"/>
        <v>#NUM!</v>
      </c>
      <c r="BJ7" s="5" t="e">
        <f t="shared" si="0"/>
        <v>#NUM!</v>
      </c>
      <c r="BK7" s="5" t="e">
        <f t="shared" si="0"/>
        <v>#NUM!</v>
      </c>
      <c r="BL7" s="5" t="e">
        <f t="shared" si="0"/>
        <v>#NUM!</v>
      </c>
      <c r="BM7" s="5" t="e">
        <f t="shared" si="0"/>
        <v>#NUM!</v>
      </c>
      <c r="BN7" s="5" t="e">
        <f t="shared" si="0"/>
        <v>#NUM!</v>
      </c>
      <c r="BO7" s="5" t="e">
        <f t="shared" si="0"/>
        <v>#NUM!</v>
      </c>
      <c r="BP7" s="5" t="e">
        <f t="shared" si="0"/>
        <v>#NUM!</v>
      </c>
      <c r="BQ7" s="5" t="e">
        <f t="shared" si="0"/>
        <v>#NUM!</v>
      </c>
      <c r="BR7" s="5" t="e">
        <f t="shared" si="0"/>
        <v>#NUM!</v>
      </c>
      <c r="BS7" s="5" t="e">
        <f t="shared" si="0"/>
        <v>#NUM!</v>
      </c>
      <c r="BT7" s="5" t="e">
        <f t="shared" si="0"/>
        <v>#NUM!</v>
      </c>
      <c r="BU7" s="5" t="e">
        <f t="shared" si="0"/>
        <v>#NUM!</v>
      </c>
      <c r="BV7" s="5" t="e">
        <f t="shared" si="0"/>
        <v>#NUM!</v>
      </c>
      <c r="BW7" s="5" t="e">
        <f t="shared" si="0"/>
        <v>#NUM!</v>
      </c>
      <c r="BX7" s="5" t="e">
        <f t="shared" si="0"/>
        <v>#NUM!</v>
      </c>
    </row>
    <row r="8" spans="1:76" ht="16.2" thickBot="1">
      <c r="A8" s="25">
        <v>6</v>
      </c>
      <c r="B8" s="214" t="str">
        <f>IF(ISBLANK('2 Spis zawodników - planowanych'!E16),"",'2 Spis zawodników - planowanych'!E16)</f>
        <v/>
      </c>
      <c r="C8" s="214" t="str">
        <f>IF(ISBLANK('2 Spis zawodników - planowanych'!G16),"",'2 Spis zawodników - planowanych'!G16)</f>
        <v/>
      </c>
      <c r="D8" s="214" t="str">
        <f>IF(ISBLANK('2 Spis zawodników - planowanych'!I16),"",'2 Spis zawodników - planowanych'!I16)</f>
        <v/>
      </c>
      <c r="E8" s="214" t="str">
        <f>IF(ISBLANK('2 Spis zawodników - planowanych'!L16),"",'2 Spis zawodników - planowanych'!L16)</f>
        <v/>
      </c>
      <c r="F8" s="94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</row>
    <row r="9" spans="1:76" ht="16.2" thickBot="1">
      <c r="A9" s="25">
        <v>7</v>
      </c>
      <c r="B9" s="214" t="str">
        <f>IF(ISBLANK('2 Spis zawodników - planowanych'!E17),"",'2 Spis zawodników - planowanych'!E17)</f>
        <v/>
      </c>
      <c r="C9" s="214" t="str">
        <f>IF(ISBLANK('2 Spis zawodników - planowanych'!G17),"",'2 Spis zawodników - planowanych'!G17)</f>
        <v/>
      </c>
      <c r="D9" s="214" t="str">
        <f>IF(ISBLANK('2 Spis zawodników - planowanych'!I17),"",'2 Spis zawodników - planowanych'!I17)</f>
        <v/>
      </c>
      <c r="E9" s="214" t="str">
        <f>IF(ISBLANK('2 Spis zawodników - planowanych'!L17),"",'2 Spis zawodników - planowanych'!L17)</f>
        <v/>
      </c>
      <c r="F9" s="94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</row>
    <row r="10" spans="1:76" ht="16.2" thickBot="1">
      <c r="A10" s="25">
        <v>8</v>
      </c>
      <c r="B10" s="214" t="str">
        <f>IF(ISBLANK('2 Spis zawodników - planowanych'!E18),"",'2 Spis zawodników - planowanych'!E18)</f>
        <v/>
      </c>
      <c r="C10" s="214" t="str">
        <f>IF(ISBLANK('2 Spis zawodników - planowanych'!G18),"",'2 Spis zawodników - planowanych'!G18)</f>
        <v/>
      </c>
      <c r="D10" s="214" t="str">
        <f>IF(ISBLANK('2 Spis zawodników - planowanych'!I18),"",'2 Spis zawodników - planowanych'!I18)</f>
        <v/>
      </c>
      <c r="E10" s="214" t="str">
        <f>IF(ISBLANK('2 Spis zawodników - planowanych'!L18),"",'2 Spis zawodników - planowanych'!L18)</f>
        <v/>
      </c>
      <c r="F10" s="9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</row>
    <row r="11" spans="1:76" ht="16.2" thickBot="1">
      <c r="A11" s="25">
        <v>9</v>
      </c>
      <c r="B11" s="214" t="str">
        <f>IF(ISBLANK('2 Spis zawodników - planowanych'!E19),"",'2 Spis zawodników - planowanych'!E19)</f>
        <v/>
      </c>
      <c r="C11" s="214" t="str">
        <f>IF(ISBLANK('2 Spis zawodników - planowanych'!G19),"",'2 Spis zawodników - planowanych'!G19)</f>
        <v/>
      </c>
      <c r="D11" s="214" t="str">
        <f>IF(ISBLANK('2 Spis zawodników - planowanych'!I19),"",'2 Spis zawodników - planowanych'!I19)</f>
        <v/>
      </c>
      <c r="E11" s="214" t="str">
        <f>IF(ISBLANK('2 Spis zawodników - planowanych'!L19),"",'2 Spis zawodników - planowanych'!L19)</f>
        <v/>
      </c>
      <c r="F11" s="94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</row>
    <row r="12" spans="1:76" ht="16.2" thickBot="1">
      <c r="A12" s="25">
        <v>10</v>
      </c>
      <c r="B12" s="214" t="str">
        <f>IF(ISBLANK('2 Spis zawodników - planowanych'!E20),"",'2 Spis zawodników - planowanych'!E20)</f>
        <v/>
      </c>
      <c r="C12" s="214" t="str">
        <f>IF(ISBLANK('2 Spis zawodników - planowanych'!G20),"",'2 Spis zawodników - planowanych'!G20)</f>
        <v/>
      </c>
      <c r="D12" s="214" t="str">
        <f>IF(ISBLANK('2 Spis zawodników - planowanych'!I20),"",'2 Spis zawodników - planowanych'!I20)</f>
        <v/>
      </c>
      <c r="E12" s="214" t="str">
        <f>IF(ISBLANK('2 Spis zawodników - planowanych'!L20),"",'2 Spis zawodników - planowanych'!L20)</f>
        <v/>
      </c>
      <c r="F12" s="94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</row>
    <row r="13" spans="1:76" ht="16.2" thickBot="1">
      <c r="A13" s="25">
        <v>11</v>
      </c>
      <c r="B13" s="214" t="str">
        <f>IF(ISBLANK('2 Spis zawodników - planowanych'!E21),"",'2 Spis zawodników - planowanych'!E21)</f>
        <v/>
      </c>
      <c r="C13" s="214" t="str">
        <f>IF(ISBLANK('2 Spis zawodników - planowanych'!G21),"",'2 Spis zawodników - planowanych'!G21)</f>
        <v/>
      </c>
      <c r="D13" s="214" t="str">
        <f>IF(ISBLANK('2 Spis zawodników - planowanych'!I21),"",'2 Spis zawodników - planowanych'!I21)</f>
        <v/>
      </c>
      <c r="E13" s="214" t="str">
        <f>IF(ISBLANK('2 Spis zawodników - planowanych'!L21),"",'2 Spis zawodników - planowanych'!L21)</f>
        <v/>
      </c>
      <c r="F13" s="94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</row>
    <row r="14" spans="1:76" ht="16.2" thickBot="1">
      <c r="A14" s="25">
        <v>12</v>
      </c>
      <c r="B14" s="214" t="str">
        <f>IF(ISBLANK('2 Spis zawodników - planowanych'!E22),"",'2 Spis zawodników - planowanych'!E22)</f>
        <v/>
      </c>
      <c r="C14" s="214" t="str">
        <f>IF(ISBLANK('2 Spis zawodników - planowanych'!G22),"",'2 Spis zawodników - planowanych'!G22)</f>
        <v/>
      </c>
      <c r="D14" s="214" t="str">
        <f>IF(ISBLANK('2 Spis zawodników - planowanych'!I22),"",'2 Spis zawodników - planowanych'!I22)</f>
        <v/>
      </c>
      <c r="E14" s="214" t="str">
        <f>IF(ISBLANK('2 Spis zawodników - planowanych'!L22),"",'2 Spis zawodników - planowanych'!L22)</f>
        <v/>
      </c>
      <c r="F14" s="94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</row>
    <row r="15" spans="1:76" ht="16.2" thickBot="1">
      <c r="A15" s="25">
        <v>13</v>
      </c>
      <c r="B15" s="214" t="str">
        <f>IF(ISBLANK('2 Spis zawodników - planowanych'!E23),"",'2 Spis zawodników - planowanych'!E23)</f>
        <v/>
      </c>
      <c r="C15" s="214" t="str">
        <f>IF(ISBLANK('2 Spis zawodników - planowanych'!G23),"",'2 Spis zawodników - planowanych'!G23)</f>
        <v/>
      </c>
      <c r="D15" s="214" t="str">
        <f>IF(ISBLANK('2 Spis zawodników - planowanych'!I23),"",'2 Spis zawodników - planowanych'!I23)</f>
        <v/>
      </c>
      <c r="E15" s="214" t="str">
        <f>IF(ISBLANK('2 Spis zawodników - planowanych'!L23),"",'2 Spis zawodników - planowanych'!L23)</f>
        <v/>
      </c>
      <c r="F15" s="94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</row>
    <row r="16" spans="1:76" ht="16.2" thickBot="1">
      <c r="A16" s="25">
        <v>14</v>
      </c>
      <c r="B16" s="214" t="str">
        <f>IF(ISBLANK('2 Spis zawodników - planowanych'!E24),"",'2 Spis zawodników - planowanych'!E24)</f>
        <v/>
      </c>
      <c r="C16" s="214" t="str">
        <f>IF(ISBLANK('2 Spis zawodników - planowanych'!G24),"",'2 Spis zawodników - planowanych'!G24)</f>
        <v/>
      </c>
      <c r="D16" s="214" t="str">
        <f>IF(ISBLANK('2 Spis zawodników - planowanych'!I24),"",'2 Spis zawodników - planowanych'!I24)</f>
        <v/>
      </c>
      <c r="E16" s="214" t="str">
        <f>IF(ISBLANK('2 Spis zawodników - planowanych'!L24),"",'2 Spis zawodników - planowanych'!L24)</f>
        <v/>
      </c>
      <c r="F16" s="94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</row>
    <row r="17" spans="1:52" ht="16.2" thickBot="1">
      <c r="A17" s="25">
        <v>15</v>
      </c>
      <c r="B17" s="214" t="str">
        <f>IF(ISBLANK('2 Spis zawodników - planowanych'!E25),"",'2 Spis zawodników - planowanych'!E25)</f>
        <v/>
      </c>
      <c r="C17" s="214" t="str">
        <f>IF(ISBLANK('2 Spis zawodników - planowanych'!G25),"",'2 Spis zawodników - planowanych'!G25)</f>
        <v/>
      </c>
      <c r="D17" s="214" t="str">
        <f>IF(ISBLANK('2 Spis zawodników - planowanych'!I25),"",'2 Spis zawodników - planowanych'!I25)</f>
        <v/>
      </c>
      <c r="E17" s="214" t="str">
        <f>IF(ISBLANK('2 Spis zawodników - planowanych'!L25),"",'2 Spis zawodników - planowanych'!L25)</f>
        <v/>
      </c>
      <c r="F17" s="94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</row>
    <row r="18" spans="1:52" ht="16.2" thickBot="1">
      <c r="A18" s="25">
        <v>16</v>
      </c>
      <c r="B18" s="214" t="str">
        <f>IF(ISBLANK('2 Spis zawodników - planowanych'!E26),"",'2 Spis zawodników - planowanych'!E26)</f>
        <v/>
      </c>
      <c r="C18" s="214" t="str">
        <f>IF(ISBLANK('2 Spis zawodników - planowanych'!G26),"",'2 Spis zawodników - planowanych'!G26)</f>
        <v/>
      </c>
      <c r="D18" s="214" t="str">
        <f>IF(ISBLANK('2 Spis zawodników - planowanych'!I26),"",'2 Spis zawodników - planowanych'!I26)</f>
        <v/>
      </c>
      <c r="E18" s="214" t="str">
        <f>IF(ISBLANK('2 Spis zawodników - planowanych'!L26),"",'2 Spis zawodników - planowanych'!L26)</f>
        <v/>
      </c>
      <c r="F18" s="94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</row>
    <row r="19" spans="1:52" ht="16.2" thickBot="1">
      <c r="A19" s="25">
        <v>17</v>
      </c>
      <c r="B19" s="214" t="str">
        <f>IF(ISBLANK('2 Spis zawodników - planowanych'!E27),"",'2 Spis zawodników - planowanych'!E27)</f>
        <v/>
      </c>
      <c r="C19" s="214" t="str">
        <f>IF(ISBLANK('2 Spis zawodników - planowanych'!G27),"",'2 Spis zawodników - planowanych'!G27)</f>
        <v/>
      </c>
      <c r="D19" s="214" t="str">
        <f>IF(ISBLANK('2 Spis zawodników - planowanych'!I27),"",'2 Spis zawodników - planowanych'!I27)</f>
        <v/>
      </c>
      <c r="E19" s="214" t="str">
        <f>IF(ISBLANK('2 Spis zawodników - planowanych'!L27),"",'2 Spis zawodników - planowanych'!L27)</f>
        <v/>
      </c>
      <c r="F19" s="9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</row>
    <row r="20" spans="1:52" ht="16.2" thickBot="1">
      <c r="A20" s="25">
        <v>18</v>
      </c>
      <c r="B20" s="214" t="str">
        <f>IF(ISBLANK('2 Spis zawodników - planowanych'!E28),"",'2 Spis zawodników - planowanych'!E28)</f>
        <v/>
      </c>
      <c r="C20" s="214" t="str">
        <f>IF(ISBLANK('2 Spis zawodników - planowanych'!G28),"",'2 Spis zawodników - planowanych'!G28)</f>
        <v/>
      </c>
      <c r="D20" s="214" t="str">
        <f>IF(ISBLANK('2 Spis zawodników - planowanych'!I28),"",'2 Spis zawodników - planowanych'!I28)</f>
        <v/>
      </c>
      <c r="E20" s="214" t="str">
        <f>IF(ISBLANK('2 Spis zawodników - planowanych'!L28),"",'2 Spis zawodników - planowanych'!L28)</f>
        <v/>
      </c>
      <c r="F20" s="94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</row>
    <row r="21" spans="1:52" ht="16.2" thickBot="1">
      <c r="A21" s="25">
        <v>19</v>
      </c>
      <c r="B21" s="214" t="str">
        <f>IF(ISBLANK('2 Spis zawodników - planowanych'!E29),"",'2 Spis zawodników - planowanych'!E29)</f>
        <v/>
      </c>
      <c r="C21" s="214" t="str">
        <f>IF(ISBLANK('2 Spis zawodników - planowanych'!G29),"",'2 Spis zawodników - planowanych'!G29)</f>
        <v/>
      </c>
      <c r="D21" s="214" t="str">
        <f>IF(ISBLANK('2 Spis zawodników - planowanych'!I29),"",'2 Spis zawodników - planowanych'!I29)</f>
        <v/>
      </c>
      <c r="E21" s="214" t="str">
        <f>IF(ISBLANK('2 Spis zawodników - planowanych'!L29),"",'2 Spis zawodników - planowanych'!L29)</f>
        <v/>
      </c>
      <c r="F21" s="94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</row>
    <row r="22" spans="1:52" ht="16.2" thickBot="1">
      <c r="A22" s="25">
        <v>20</v>
      </c>
      <c r="B22" s="214" t="str">
        <f>IF(ISBLANK('2 Spis zawodników - planowanych'!E30),"",'2 Spis zawodników - planowanych'!E30)</f>
        <v/>
      </c>
      <c r="C22" s="214" t="str">
        <f>IF(ISBLANK('2 Spis zawodników - planowanych'!G30),"",'2 Spis zawodników - planowanych'!G30)</f>
        <v/>
      </c>
      <c r="D22" s="214" t="str">
        <f>IF(ISBLANK('2 Spis zawodników - planowanych'!I30),"",'2 Spis zawodników - planowanych'!I30)</f>
        <v/>
      </c>
      <c r="E22" s="214" t="str">
        <f>IF(ISBLANK('2 Spis zawodników - planowanych'!L30),"",'2 Spis zawodników - planowanych'!L30)</f>
        <v/>
      </c>
      <c r="F22" s="94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</row>
    <row r="23" spans="1:52" ht="16.2" thickBot="1">
      <c r="A23" s="25">
        <v>21</v>
      </c>
      <c r="B23" s="214" t="str">
        <f>IF(ISBLANK('2 Spis zawodników - planowanych'!E31),"",'2 Spis zawodników - planowanych'!E31)</f>
        <v/>
      </c>
      <c r="C23" s="214" t="str">
        <f>IF(ISBLANK('2 Spis zawodników - planowanych'!G31),"",'2 Spis zawodników - planowanych'!G31)</f>
        <v/>
      </c>
      <c r="D23" s="214" t="str">
        <f>IF(ISBLANK('2 Spis zawodników - planowanych'!I31),"",'2 Spis zawodników - planowanych'!I31)</f>
        <v/>
      </c>
      <c r="E23" s="214" t="str">
        <f>IF(ISBLANK('2 Spis zawodników - planowanych'!L31),"",'2 Spis zawodników - planowanych'!L31)</f>
        <v/>
      </c>
      <c r="F23" s="94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</row>
    <row r="24" spans="1:52" ht="16.2" thickBot="1">
      <c r="A24" s="25">
        <v>22</v>
      </c>
      <c r="B24" s="214" t="str">
        <f>IF(ISBLANK('2 Spis zawodników - planowanych'!E32),"",'2 Spis zawodników - planowanych'!E32)</f>
        <v/>
      </c>
      <c r="C24" s="214" t="str">
        <f>IF(ISBLANK('2 Spis zawodników - planowanych'!G32),"",'2 Spis zawodników - planowanych'!G32)</f>
        <v/>
      </c>
      <c r="D24" s="214" t="str">
        <f>IF(ISBLANK('2 Spis zawodników - planowanych'!I32),"",'2 Spis zawodników - planowanych'!I32)</f>
        <v/>
      </c>
      <c r="E24" s="214" t="str">
        <f>IF(ISBLANK('2 Spis zawodników - planowanych'!L32),"",'2 Spis zawodników - planowanych'!L32)</f>
        <v/>
      </c>
      <c r="F24" s="94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</row>
    <row r="25" spans="1:52" ht="16.2" thickBot="1">
      <c r="A25" s="25">
        <v>23</v>
      </c>
      <c r="B25" s="214" t="str">
        <f>IF(ISBLANK('2 Spis zawodników - planowanych'!E33),"",'2 Spis zawodników - planowanych'!E33)</f>
        <v/>
      </c>
      <c r="C25" s="214" t="str">
        <f>IF(ISBLANK('2 Spis zawodników - planowanych'!G33),"",'2 Spis zawodników - planowanych'!G33)</f>
        <v/>
      </c>
      <c r="D25" s="214" t="str">
        <f>IF(ISBLANK('2 Spis zawodników - planowanych'!I33),"",'2 Spis zawodników - planowanych'!I33)</f>
        <v/>
      </c>
      <c r="E25" s="214" t="str">
        <f>IF(ISBLANK('2 Spis zawodników - planowanych'!L33),"",'2 Spis zawodników - planowanych'!L33)</f>
        <v/>
      </c>
      <c r="F25" s="94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</row>
    <row r="26" spans="1:52" ht="16.2" thickBot="1">
      <c r="A26" s="25">
        <v>24</v>
      </c>
      <c r="B26" s="214" t="str">
        <f>IF(ISBLANK('2 Spis zawodników - planowanych'!E34),"",'2 Spis zawodników - planowanych'!E34)</f>
        <v/>
      </c>
      <c r="C26" s="214" t="str">
        <f>IF(ISBLANK('2 Spis zawodników - planowanych'!G34),"",'2 Spis zawodników - planowanych'!G34)</f>
        <v/>
      </c>
      <c r="D26" s="214" t="str">
        <f>IF(ISBLANK('2 Spis zawodników - planowanych'!I34),"",'2 Spis zawodników - planowanych'!I34)</f>
        <v/>
      </c>
      <c r="E26" s="214" t="str">
        <f>IF(ISBLANK('2 Spis zawodników - planowanych'!L34),"",'2 Spis zawodników - planowanych'!L34)</f>
        <v/>
      </c>
      <c r="F26" s="94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</row>
    <row r="27" spans="1:52" ht="16.2" thickBot="1">
      <c r="A27" s="25">
        <v>25</v>
      </c>
      <c r="B27" s="214" t="str">
        <f>IF(ISBLANK('2 Spis zawodników - planowanych'!E35),"",'2 Spis zawodników - planowanych'!E35)</f>
        <v/>
      </c>
      <c r="C27" s="214" t="str">
        <f>IF(ISBLANK('2 Spis zawodników - planowanych'!G35),"",'2 Spis zawodników - planowanych'!G35)</f>
        <v/>
      </c>
      <c r="D27" s="214" t="str">
        <f>IF(ISBLANK('2 Spis zawodników - planowanych'!I35),"",'2 Spis zawodników - planowanych'!I35)</f>
        <v/>
      </c>
      <c r="E27" s="214" t="str">
        <f>IF(ISBLANK('2 Spis zawodników - planowanych'!L35),"",'2 Spis zawodników - planowanych'!L35)</f>
        <v/>
      </c>
      <c r="F27" s="94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</row>
    <row r="28" spans="1:52" ht="16.2" thickBot="1">
      <c r="A28" s="25">
        <v>26</v>
      </c>
      <c r="B28" s="214" t="str">
        <f>IF(ISBLANK('2 Spis zawodników - planowanych'!E36),"",'2 Spis zawodników - planowanych'!E36)</f>
        <v/>
      </c>
      <c r="C28" s="214" t="str">
        <f>IF(ISBLANK('2 Spis zawodników - planowanych'!G36),"",'2 Spis zawodników - planowanych'!G36)</f>
        <v/>
      </c>
      <c r="D28" s="214" t="str">
        <f>IF(ISBLANK('2 Spis zawodników - planowanych'!I36),"",'2 Spis zawodników - planowanych'!I36)</f>
        <v/>
      </c>
      <c r="E28" s="214" t="str">
        <f>IF(ISBLANK('2 Spis zawodników - planowanych'!L36),"",'2 Spis zawodników - planowanych'!L36)</f>
        <v/>
      </c>
      <c r="F28" s="94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</row>
    <row r="29" spans="1:52" ht="16.2" thickBot="1">
      <c r="A29" s="25">
        <v>27</v>
      </c>
      <c r="B29" s="214" t="str">
        <f>IF(ISBLANK('2 Spis zawodników - planowanych'!E37),"",'2 Spis zawodników - planowanych'!E37)</f>
        <v/>
      </c>
      <c r="C29" s="214" t="str">
        <f>IF(ISBLANK('2 Spis zawodników - planowanych'!G37),"",'2 Spis zawodników - planowanych'!G37)</f>
        <v/>
      </c>
      <c r="D29" s="214" t="str">
        <f>IF(ISBLANK('2 Spis zawodników - planowanych'!I37),"",'2 Spis zawodników - planowanych'!I37)</f>
        <v/>
      </c>
      <c r="E29" s="214" t="str">
        <f>IF(ISBLANK('2 Spis zawodników - planowanych'!L37),"",'2 Spis zawodników - planowanych'!L37)</f>
        <v/>
      </c>
      <c r="F29" s="94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</row>
    <row r="30" spans="1:52" ht="16.2" thickBot="1">
      <c r="A30" s="25">
        <v>28</v>
      </c>
      <c r="B30" s="214" t="str">
        <f>IF(ISBLANK('2 Spis zawodników - planowanych'!E38),"",'2 Spis zawodników - planowanych'!E38)</f>
        <v/>
      </c>
      <c r="C30" s="214" t="str">
        <f>IF(ISBLANK('2 Spis zawodników - planowanych'!G38),"",'2 Spis zawodników - planowanych'!G38)</f>
        <v/>
      </c>
      <c r="D30" s="214" t="str">
        <f>IF(ISBLANK('2 Spis zawodników - planowanych'!I38),"",'2 Spis zawodników - planowanych'!I38)</f>
        <v/>
      </c>
      <c r="E30" s="214" t="str">
        <f>IF(ISBLANK('2 Spis zawodników - planowanych'!L38),"",'2 Spis zawodników - planowanych'!L38)</f>
        <v/>
      </c>
      <c r="F30" s="94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1:52" ht="16.2" thickBot="1">
      <c r="A31" s="26">
        <v>29</v>
      </c>
      <c r="B31" s="214" t="str">
        <f>IF(ISBLANK('2 Spis zawodników - planowanych'!E39),"",'2 Spis zawodników - planowanych'!E39)</f>
        <v/>
      </c>
      <c r="C31" s="214" t="str">
        <f>IF(ISBLANK('2 Spis zawodników - planowanych'!G39),"",'2 Spis zawodników - planowanych'!G39)</f>
        <v/>
      </c>
      <c r="D31" s="214" t="str">
        <f>IF(ISBLANK('2 Spis zawodników - planowanych'!I39),"",'2 Spis zawodników - planowanych'!I39)</f>
        <v/>
      </c>
      <c r="E31" s="214" t="str">
        <f>IF(ISBLANK('2 Spis zawodników - planowanych'!L39),"",'2 Spis zawodników - planowanych'!L39)</f>
        <v/>
      </c>
      <c r="F31" s="9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1:52" ht="16.2" thickBot="1">
      <c r="A32" s="28">
        <v>30</v>
      </c>
      <c r="B32" s="214" t="str">
        <f>IF(ISBLANK('2 Spis zawodników - planowanych'!E40),"",'2 Spis zawodników - planowanych'!E40)</f>
        <v/>
      </c>
      <c r="C32" s="214" t="str">
        <f>IF(ISBLANK('2 Spis zawodników - planowanych'!G40),"",'2 Spis zawodników - planowanych'!G40)</f>
        <v/>
      </c>
      <c r="D32" s="214" t="str">
        <f>IF(ISBLANK('2 Spis zawodników - planowanych'!I40),"",'2 Spis zawodników - planowanych'!I40)</f>
        <v/>
      </c>
      <c r="E32" s="214" t="str">
        <f>IF(ISBLANK('2 Spis zawodników - planowanych'!L40),"",'2 Spis zawodników - planowanych'!L40)</f>
        <v/>
      </c>
      <c r="F32" s="96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</row>
    <row r="33" spans="1:52" s="1" customFormat="1" ht="15.6">
      <c r="A33" s="52"/>
      <c r="B33" s="52"/>
      <c r="C33" s="52"/>
      <c r="D33" s="52"/>
      <c r="E33" s="52"/>
      <c r="F33" s="52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</row>
    <row r="34" spans="1:52" s="1" customFormat="1" ht="15.6">
      <c r="A34" s="52"/>
      <c r="B34" s="52"/>
      <c r="C34" s="52"/>
      <c r="D34" s="52"/>
      <c r="E34" s="52"/>
      <c r="F34" s="52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</row>
    <row r="35" spans="1:52" ht="18" thickBot="1">
      <c r="A35" s="27"/>
      <c r="B35" s="78" t="s">
        <v>84</v>
      </c>
      <c r="C35" s="156" t="s">
        <v>330</v>
      </c>
      <c r="D35" s="1" t="e">
        <f>'5 Uwagi organizacyjne'!$C$6&amp;" "&amp;'5 Uwagi organizacyjne'!$E$6</f>
        <v>#NUM!</v>
      </c>
      <c r="E35" s="27"/>
      <c r="F35" s="27"/>
      <c r="G35" s="623" t="s">
        <v>85</v>
      </c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3"/>
      <c r="AW35" s="623"/>
      <c r="AX35" s="623"/>
      <c r="AY35" s="623"/>
      <c r="AZ35" s="623"/>
    </row>
    <row r="36" spans="1:52" ht="16.2" thickBot="1">
      <c r="A36" s="29" t="s">
        <v>77</v>
      </c>
      <c r="B36" s="30" t="s">
        <v>78</v>
      </c>
      <c r="C36" s="31" t="s">
        <v>79</v>
      </c>
      <c r="D36" s="30" t="s">
        <v>73</v>
      </c>
      <c r="E36" s="30" t="s">
        <v>80</v>
      </c>
      <c r="F36" s="31" t="s">
        <v>81</v>
      </c>
      <c r="G36" s="624" t="e">
        <f>G2</f>
        <v>#NUM!</v>
      </c>
      <c r="H36" s="625"/>
      <c r="I36" s="624" t="e">
        <f>I2</f>
        <v>#NUM!</v>
      </c>
      <c r="J36" s="625"/>
      <c r="K36" s="624" t="e">
        <f>K2</f>
        <v>#NUM!</v>
      </c>
      <c r="L36" s="625"/>
      <c r="M36" s="624" t="e">
        <f>M2</f>
        <v>#NUM!</v>
      </c>
      <c r="N36" s="625"/>
      <c r="O36" s="624" t="e">
        <f>O2</f>
        <v>#NUM!</v>
      </c>
      <c r="P36" s="625"/>
      <c r="Q36" s="624" t="e">
        <f>Q2</f>
        <v>#NUM!</v>
      </c>
      <c r="R36" s="625"/>
      <c r="S36" s="624" t="e">
        <f>S2</f>
        <v>#NUM!</v>
      </c>
      <c r="T36" s="625"/>
      <c r="U36" s="624" t="e">
        <f>U2</f>
        <v>#NUM!</v>
      </c>
      <c r="V36" s="625"/>
      <c r="W36" s="624" t="e">
        <f>W2</f>
        <v>#NUM!</v>
      </c>
      <c r="X36" s="625"/>
      <c r="Y36" s="624" t="e">
        <f>Y2</f>
        <v>#NUM!</v>
      </c>
      <c r="Z36" s="625"/>
      <c r="AA36" s="624" t="e">
        <f>AA2</f>
        <v>#NUM!</v>
      </c>
      <c r="AB36" s="625"/>
      <c r="AC36" s="624" t="e">
        <f>AC2</f>
        <v>#NUM!</v>
      </c>
      <c r="AD36" s="625"/>
      <c r="AE36" s="624" t="e">
        <f>AE2</f>
        <v>#NUM!</v>
      </c>
      <c r="AF36" s="625"/>
      <c r="AG36" s="624" t="e">
        <f>AG2</f>
        <v>#NUM!</v>
      </c>
      <c r="AH36" s="625"/>
      <c r="AI36" s="624" t="e">
        <f>AI2</f>
        <v>#NUM!</v>
      </c>
      <c r="AJ36" s="625"/>
      <c r="AK36" s="624" t="e">
        <f>AK2</f>
        <v>#NUM!</v>
      </c>
      <c r="AL36" s="625"/>
      <c r="AM36" s="624" t="e">
        <f>AM2</f>
        <v>#NUM!</v>
      </c>
      <c r="AN36" s="625"/>
      <c r="AO36" s="624" t="e">
        <f>AO2</f>
        <v>#NUM!</v>
      </c>
      <c r="AP36" s="625"/>
      <c r="AQ36" s="624" t="e">
        <f>AQ2</f>
        <v>#NUM!</v>
      </c>
      <c r="AR36" s="625"/>
      <c r="AS36" s="624" t="e">
        <f>AS2</f>
        <v>#NUM!</v>
      </c>
      <c r="AT36" s="625"/>
      <c r="AU36" s="624" t="e">
        <f>AU2</f>
        <v>#NUM!</v>
      </c>
      <c r="AV36" s="625"/>
      <c r="AW36" s="624" t="e">
        <f>AW2</f>
        <v>#NUM!</v>
      </c>
      <c r="AX36" s="625"/>
      <c r="AY36" s="624" t="e">
        <f>AY2</f>
        <v>#NUM!</v>
      </c>
      <c r="AZ36" s="625"/>
    </row>
    <row r="37" spans="1:52" ht="16.2" thickBot="1">
      <c r="A37" s="25">
        <v>31</v>
      </c>
      <c r="B37" s="214" t="str">
        <f>IF(ISBLANK('2 Spis zawodników - planowanych'!E41),"",'2 Spis zawodników - planowanych'!E41)</f>
        <v/>
      </c>
      <c r="C37" s="214" t="str">
        <f>IF(ISBLANK('2 Spis zawodników - planowanych'!G41),"",'2 Spis zawodników - planowanych'!G41)</f>
        <v/>
      </c>
      <c r="D37" s="214" t="str">
        <f>IF(ISBLANK('2 Spis zawodników - planowanych'!I41),"",'2 Spis zawodników - planowanych'!I41)</f>
        <v/>
      </c>
      <c r="E37" s="214" t="str">
        <f>IF(ISBLANK('2 Spis zawodników - planowanych'!L41),"",'2 Spis zawodników - planowanych'!L41)</f>
        <v/>
      </c>
      <c r="F37" s="9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</row>
    <row r="38" spans="1:52" ht="16.2" thickBot="1">
      <c r="A38" s="25">
        <v>32</v>
      </c>
      <c r="B38" s="214" t="str">
        <f>IF(ISBLANK('2 Spis zawodników - planowanych'!E42),"",'2 Spis zawodników - planowanych'!E42)</f>
        <v/>
      </c>
      <c r="C38" s="214" t="str">
        <f>IF(ISBLANK('2 Spis zawodników - planowanych'!G42),"",'2 Spis zawodników - planowanych'!G42)</f>
        <v/>
      </c>
      <c r="D38" s="214" t="str">
        <f>IF(ISBLANK('2 Spis zawodników - planowanych'!I42),"",'2 Spis zawodników - planowanych'!I42)</f>
        <v/>
      </c>
      <c r="E38" s="214" t="str">
        <f>IF(ISBLANK('2 Spis zawodników - planowanych'!L42),"",'2 Spis zawodników - planowanych'!L42)</f>
        <v/>
      </c>
      <c r="F38" s="94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</row>
    <row r="39" spans="1:52" ht="16.2" thickBot="1">
      <c r="A39" s="25">
        <v>33</v>
      </c>
      <c r="B39" s="214" t="str">
        <f>IF(ISBLANK('2 Spis zawodników - planowanych'!E43),"",'2 Spis zawodników - planowanych'!E43)</f>
        <v/>
      </c>
      <c r="C39" s="214" t="str">
        <f>IF(ISBLANK('2 Spis zawodników - planowanych'!G43),"",'2 Spis zawodników - planowanych'!G43)</f>
        <v/>
      </c>
      <c r="D39" s="214" t="str">
        <f>IF(ISBLANK('2 Spis zawodników - planowanych'!I43),"",'2 Spis zawodników - planowanych'!I43)</f>
        <v/>
      </c>
      <c r="E39" s="214" t="str">
        <f>IF(ISBLANK('2 Spis zawodników - planowanych'!L43),"",'2 Spis zawodników - planowanych'!L43)</f>
        <v/>
      </c>
      <c r="F39" s="9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</row>
    <row r="40" spans="1:52" ht="16.2" thickBot="1">
      <c r="A40" s="25">
        <v>34</v>
      </c>
      <c r="B40" s="214" t="str">
        <f>IF(ISBLANK('2 Spis zawodników - planowanych'!E44),"",'2 Spis zawodników - planowanych'!E44)</f>
        <v/>
      </c>
      <c r="C40" s="214" t="str">
        <f>IF(ISBLANK('2 Spis zawodników - planowanych'!G44),"",'2 Spis zawodników - planowanych'!G44)</f>
        <v/>
      </c>
      <c r="D40" s="214" t="str">
        <f>IF(ISBLANK('2 Spis zawodników - planowanych'!I44),"",'2 Spis zawodników - planowanych'!I44)</f>
        <v/>
      </c>
      <c r="E40" s="214" t="str">
        <f>IF(ISBLANK('2 Spis zawodników - planowanych'!L44),"",'2 Spis zawodników - planowanych'!L44)</f>
        <v/>
      </c>
      <c r="F40" s="94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</row>
    <row r="41" spans="1:52" ht="16.2" thickBot="1">
      <c r="A41" s="25">
        <v>35</v>
      </c>
      <c r="B41" s="214" t="str">
        <f>IF(ISBLANK('2 Spis zawodników - planowanych'!E45),"",'2 Spis zawodników - planowanych'!E45)</f>
        <v/>
      </c>
      <c r="C41" s="214" t="str">
        <f>IF(ISBLANK('2 Spis zawodników - planowanych'!G45),"",'2 Spis zawodników - planowanych'!G45)</f>
        <v/>
      </c>
      <c r="D41" s="214" t="str">
        <f>IF(ISBLANK('2 Spis zawodników - planowanych'!I45),"",'2 Spis zawodników - planowanych'!I45)</f>
        <v/>
      </c>
      <c r="E41" s="214" t="str">
        <f>IF(ISBLANK('2 Spis zawodników - planowanych'!L45),"",'2 Spis zawodników - planowanych'!L45)</f>
        <v/>
      </c>
      <c r="F41" s="94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:52" ht="16.2" thickBot="1">
      <c r="A42" s="25">
        <v>36</v>
      </c>
      <c r="B42" s="214" t="str">
        <f>IF(ISBLANK('2 Spis zawodników - planowanych'!E46),"",'2 Spis zawodników - planowanych'!E46)</f>
        <v/>
      </c>
      <c r="C42" s="214" t="str">
        <f>IF(ISBLANK('2 Spis zawodników - planowanych'!G46),"",'2 Spis zawodników - planowanych'!G46)</f>
        <v/>
      </c>
      <c r="D42" s="214" t="str">
        <f>IF(ISBLANK('2 Spis zawodników - planowanych'!I46),"",'2 Spis zawodników - planowanych'!I46)</f>
        <v/>
      </c>
      <c r="E42" s="214" t="str">
        <f>IF(ISBLANK('2 Spis zawodników - planowanych'!L46),"",'2 Spis zawodników - planowanych'!L46)</f>
        <v/>
      </c>
      <c r="F42" s="94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ht="16.2" thickBot="1">
      <c r="A43" s="25">
        <v>37</v>
      </c>
      <c r="B43" s="214" t="str">
        <f>IF(ISBLANK('2 Spis zawodników - planowanych'!E47),"",'2 Spis zawodników - planowanych'!E47)</f>
        <v/>
      </c>
      <c r="C43" s="214" t="str">
        <f>IF(ISBLANK('2 Spis zawodników - planowanych'!G47),"",'2 Spis zawodników - planowanych'!G47)</f>
        <v/>
      </c>
      <c r="D43" s="214" t="str">
        <f>IF(ISBLANK('2 Spis zawodników - planowanych'!I47),"",'2 Spis zawodników - planowanych'!I47)</f>
        <v/>
      </c>
      <c r="E43" s="214" t="str">
        <f>IF(ISBLANK('2 Spis zawodników - planowanych'!L47),"",'2 Spis zawodników - planowanych'!L47)</f>
        <v/>
      </c>
      <c r="F43" s="94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ht="16.2" thickBot="1">
      <c r="A44" s="25">
        <v>38</v>
      </c>
      <c r="B44" s="214" t="str">
        <f>IF(ISBLANK('2 Spis zawodników - planowanych'!E48),"",'2 Spis zawodników - planowanych'!E48)</f>
        <v/>
      </c>
      <c r="C44" s="214" t="str">
        <f>IF(ISBLANK('2 Spis zawodników - planowanych'!G48),"",'2 Spis zawodników - planowanych'!G48)</f>
        <v/>
      </c>
      <c r="D44" s="214" t="str">
        <f>IF(ISBLANK('2 Spis zawodników - planowanych'!I48),"",'2 Spis zawodników - planowanych'!I48)</f>
        <v/>
      </c>
      <c r="E44" s="214" t="str">
        <f>IF(ISBLANK('2 Spis zawodników - planowanych'!L48),"",'2 Spis zawodników - planowanych'!L48)</f>
        <v/>
      </c>
      <c r="F44" s="94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ht="16.2" thickBot="1">
      <c r="A45" s="25">
        <v>39</v>
      </c>
      <c r="B45" s="214" t="str">
        <f>IF(ISBLANK('2 Spis zawodników - planowanych'!E49),"",'2 Spis zawodników - planowanych'!E49)</f>
        <v/>
      </c>
      <c r="C45" s="214" t="str">
        <f>IF(ISBLANK('2 Spis zawodników - planowanych'!G49),"",'2 Spis zawodników - planowanych'!G49)</f>
        <v/>
      </c>
      <c r="D45" s="214" t="str">
        <f>IF(ISBLANK('2 Spis zawodników - planowanych'!I49),"",'2 Spis zawodników - planowanych'!I49)</f>
        <v/>
      </c>
      <c r="E45" s="214" t="str">
        <f>IF(ISBLANK('2 Spis zawodników - planowanych'!L49),"",'2 Spis zawodników - planowanych'!L49)</f>
        <v/>
      </c>
      <c r="F45" s="94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ht="16.2" thickBot="1">
      <c r="A46" s="25">
        <v>40</v>
      </c>
      <c r="B46" s="214" t="str">
        <f>IF(ISBLANK('2 Spis zawodników - planowanych'!E50),"",'2 Spis zawodników - planowanych'!E50)</f>
        <v/>
      </c>
      <c r="C46" s="214" t="str">
        <f>IF(ISBLANK('2 Spis zawodników - planowanych'!G50),"",'2 Spis zawodników - planowanych'!G50)</f>
        <v/>
      </c>
      <c r="D46" s="214" t="str">
        <f>IF(ISBLANK('2 Spis zawodników - planowanych'!I50),"",'2 Spis zawodników - planowanych'!I50)</f>
        <v/>
      </c>
      <c r="E46" s="214" t="str">
        <f>IF(ISBLANK('2 Spis zawodników - planowanych'!L50),"",'2 Spis zawodników - planowanych'!L50)</f>
        <v/>
      </c>
      <c r="F46" s="94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ht="16.2" thickBot="1">
      <c r="A47" s="25">
        <v>41</v>
      </c>
      <c r="B47" s="214" t="str">
        <f>IF(ISBLANK('2 Spis zawodników - planowanych'!E51),"",'2 Spis zawodników - planowanych'!E51)</f>
        <v/>
      </c>
      <c r="C47" s="214" t="str">
        <f>IF(ISBLANK('2 Spis zawodników - planowanych'!G51),"",'2 Spis zawodników - planowanych'!G51)</f>
        <v/>
      </c>
      <c r="D47" s="214" t="str">
        <f>IF(ISBLANK('2 Spis zawodników - planowanych'!I51),"",'2 Spis zawodników - planowanych'!I51)</f>
        <v/>
      </c>
      <c r="E47" s="214" t="str">
        <f>IF(ISBLANK('2 Spis zawodników - planowanych'!L51),"",'2 Spis zawodników - planowanych'!L51)</f>
        <v/>
      </c>
      <c r="F47" s="94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</row>
    <row r="48" spans="1:52" ht="16.2" thickBot="1">
      <c r="A48" s="25">
        <v>42</v>
      </c>
      <c r="B48" s="214" t="str">
        <f>IF(ISBLANK('2 Spis zawodników - planowanych'!E52),"",'2 Spis zawodników - planowanych'!E52)</f>
        <v/>
      </c>
      <c r="C48" s="214" t="str">
        <f>IF(ISBLANK('2 Spis zawodników - planowanych'!G52),"",'2 Spis zawodników - planowanych'!G52)</f>
        <v/>
      </c>
      <c r="D48" s="214" t="str">
        <f>IF(ISBLANK('2 Spis zawodników - planowanych'!I52),"",'2 Spis zawodników - planowanych'!I52)</f>
        <v/>
      </c>
      <c r="E48" s="214" t="str">
        <f>IF(ISBLANK('2 Spis zawodników - planowanych'!L52),"",'2 Spis zawodników - planowanych'!L52)</f>
        <v/>
      </c>
      <c r="F48" s="94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1:52" ht="16.2" thickBot="1">
      <c r="A49" s="25">
        <v>43</v>
      </c>
      <c r="B49" s="214" t="str">
        <f>IF(ISBLANK('2 Spis zawodników - planowanych'!E53),"",'2 Spis zawodników - planowanych'!E53)</f>
        <v/>
      </c>
      <c r="C49" s="214" t="str">
        <f>IF(ISBLANK('2 Spis zawodników - planowanych'!G53),"",'2 Spis zawodników - planowanych'!G53)</f>
        <v/>
      </c>
      <c r="D49" s="214" t="str">
        <f>IF(ISBLANK('2 Spis zawodników - planowanych'!I53),"",'2 Spis zawodników - planowanych'!I53)</f>
        <v/>
      </c>
      <c r="E49" s="214" t="str">
        <f>IF(ISBLANK('2 Spis zawodników - planowanych'!L53),"",'2 Spis zawodników - planowanych'!L53)</f>
        <v/>
      </c>
      <c r="F49" s="94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1:52" ht="16.2" thickBot="1">
      <c r="A50" s="25">
        <v>44</v>
      </c>
      <c r="B50" s="214" t="str">
        <f>IF(ISBLANK('2 Spis zawodników - planowanych'!E54),"",'2 Spis zawodników - planowanych'!E54)</f>
        <v/>
      </c>
      <c r="C50" s="214" t="str">
        <f>IF(ISBLANK('2 Spis zawodników - planowanych'!G54),"",'2 Spis zawodników - planowanych'!G54)</f>
        <v/>
      </c>
      <c r="D50" s="214" t="str">
        <f>IF(ISBLANK('2 Spis zawodników - planowanych'!I54),"",'2 Spis zawodników - planowanych'!I54)</f>
        <v/>
      </c>
      <c r="E50" s="214" t="str">
        <f>IF(ISBLANK('2 Spis zawodników - planowanych'!L54),"",'2 Spis zawodników - planowanych'!L54)</f>
        <v/>
      </c>
      <c r="F50" s="94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1:52" ht="16.2" thickBot="1">
      <c r="A51" s="25">
        <v>45</v>
      </c>
      <c r="B51" s="214" t="str">
        <f>IF(ISBLANK('2 Spis zawodników - planowanych'!E55),"",'2 Spis zawodników - planowanych'!E55)</f>
        <v/>
      </c>
      <c r="C51" s="214" t="str">
        <f>IF(ISBLANK('2 Spis zawodników - planowanych'!G55),"",'2 Spis zawodników - planowanych'!G55)</f>
        <v/>
      </c>
      <c r="D51" s="214" t="str">
        <f>IF(ISBLANK('2 Spis zawodników - planowanych'!I55),"",'2 Spis zawodników - planowanych'!I55)</f>
        <v/>
      </c>
      <c r="E51" s="214" t="str">
        <f>IF(ISBLANK('2 Spis zawodników - planowanych'!L55),"",'2 Spis zawodników - planowanych'!L55)</f>
        <v/>
      </c>
      <c r="F51" s="94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spans="1:52" ht="16.2" thickBot="1">
      <c r="A52" s="25">
        <v>46</v>
      </c>
      <c r="B52" s="214" t="str">
        <f>IF(ISBLANK('2 Spis zawodników - planowanych'!E56),"",'2 Spis zawodników - planowanych'!E56)</f>
        <v/>
      </c>
      <c r="C52" s="214" t="str">
        <f>IF(ISBLANK('2 Spis zawodników - planowanych'!G56),"",'2 Spis zawodników - planowanych'!G56)</f>
        <v/>
      </c>
      <c r="D52" s="214" t="str">
        <f>IF(ISBLANK('2 Spis zawodników - planowanych'!I56),"",'2 Spis zawodników - planowanych'!I56)</f>
        <v/>
      </c>
      <c r="E52" s="214" t="str">
        <f>IF(ISBLANK('2 Spis zawodników - planowanych'!L56),"",'2 Spis zawodników - planowanych'!L56)</f>
        <v/>
      </c>
      <c r="F52" s="94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</row>
    <row r="53" spans="1:52" ht="16.2" thickBot="1">
      <c r="A53" s="25">
        <v>47</v>
      </c>
      <c r="B53" s="214" t="str">
        <f>IF(ISBLANK('2 Spis zawodników - planowanych'!E57),"",'2 Spis zawodników - planowanych'!E57)</f>
        <v/>
      </c>
      <c r="C53" s="214" t="str">
        <f>IF(ISBLANK('2 Spis zawodników - planowanych'!G57),"",'2 Spis zawodników - planowanych'!G57)</f>
        <v/>
      </c>
      <c r="D53" s="214" t="str">
        <f>IF(ISBLANK('2 Spis zawodników - planowanych'!I57),"",'2 Spis zawodników - planowanych'!I57)</f>
        <v/>
      </c>
      <c r="E53" s="214" t="str">
        <f>IF(ISBLANK('2 Spis zawodników - planowanych'!L57),"",'2 Spis zawodników - planowanych'!L57)</f>
        <v/>
      </c>
      <c r="F53" s="94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</row>
    <row r="54" spans="1:52" ht="16.2" thickBot="1">
      <c r="A54" s="25">
        <v>48</v>
      </c>
      <c r="B54" s="214" t="str">
        <f>IF(ISBLANK('2 Spis zawodników - planowanych'!E58),"",'2 Spis zawodników - planowanych'!E58)</f>
        <v/>
      </c>
      <c r="C54" s="214" t="str">
        <f>IF(ISBLANK('2 Spis zawodników - planowanych'!G58),"",'2 Spis zawodników - planowanych'!G58)</f>
        <v/>
      </c>
      <c r="D54" s="214" t="str">
        <f>IF(ISBLANK('2 Spis zawodników - planowanych'!I58),"",'2 Spis zawodników - planowanych'!I58)</f>
        <v/>
      </c>
      <c r="E54" s="214" t="str">
        <f>IF(ISBLANK('2 Spis zawodników - planowanych'!L58),"",'2 Spis zawodników - planowanych'!L58)</f>
        <v/>
      </c>
      <c r="F54" s="94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</row>
    <row r="55" spans="1:52" ht="16.2" thickBot="1">
      <c r="A55" s="25">
        <v>49</v>
      </c>
      <c r="B55" s="214" t="str">
        <f>IF(ISBLANK('2 Spis zawodników - planowanych'!E59),"",'2 Spis zawodników - planowanych'!E59)</f>
        <v/>
      </c>
      <c r="C55" s="214" t="str">
        <f>IF(ISBLANK('2 Spis zawodników - planowanych'!G59),"",'2 Spis zawodników - planowanych'!G59)</f>
        <v/>
      </c>
      <c r="D55" s="214" t="str">
        <f>IF(ISBLANK('2 Spis zawodników - planowanych'!I59),"",'2 Spis zawodników - planowanych'!I59)</f>
        <v/>
      </c>
      <c r="E55" s="214" t="str">
        <f>IF(ISBLANK('2 Spis zawodników - planowanych'!L59),"",'2 Spis zawodników - planowanych'!L59)</f>
        <v/>
      </c>
      <c r="F55" s="94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</row>
    <row r="56" spans="1:52" ht="16.2" thickBot="1">
      <c r="A56" s="25">
        <v>50</v>
      </c>
      <c r="B56" s="214" t="str">
        <f>IF(ISBLANK('2 Spis zawodników - planowanych'!E60),"",'2 Spis zawodników - planowanych'!E60)</f>
        <v/>
      </c>
      <c r="C56" s="214" t="str">
        <f>IF(ISBLANK('2 Spis zawodników - planowanych'!G60),"",'2 Spis zawodników - planowanych'!G60)</f>
        <v/>
      </c>
      <c r="D56" s="214" t="str">
        <f>IF(ISBLANK('2 Spis zawodników - planowanych'!I60),"",'2 Spis zawodników - planowanych'!I60)</f>
        <v/>
      </c>
      <c r="E56" s="214" t="str">
        <f>IF(ISBLANK('2 Spis zawodników - planowanych'!L60),"",'2 Spis zawodników - planowanych'!L60)</f>
        <v/>
      </c>
      <c r="F56" s="94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</row>
    <row r="57" spans="1:52" ht="16.2" thickBot="1">
      <c r="A57" s="25">
        <v>51</v>
      </c>
      <c r="B57" s="214" t="str">
        <f>IF(ISBLANK('2 Spis zawodników - planowanych'!E72),"",'2 Spis zawodników - planowanych'!E72)</f>
        <v/>
      </c>
      <c r="C57" s="214" t="str">
        <f>IF(ISBLANK('2 Spis zawodników - planowanych'!G72),"",'2 Spis zawodników - planowanych'!G72)</f>
        <v/>
      </c>
      <c r="D57" s="214" t="str">
        <f>IF(ISBLANK('2 Spis zawodników - planowanych'!I72),"",'2 Spis zawodników - planowanych'!I72)</f>
        <v/>
      </c>
      <c r="E57" s="214" t="str">
        <f>IF(ISBLANK('2 Spis zawodników - planowanych'!L72),"",'2 Spis zawodników - planowanych'!L72)</f>
        <v/>
      </c>
      <c r="F57" s="94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</row>
    <row r="58" spans="1:52" ht="16.2" thickBot="1">
      <c r="A58" s="25">
        <v>52</v>
      </c>
      <c r="B58" s="214" t="str">
        <f>IF(ISBLANK('2 Spis zawodników - planowanych'!E73),"",'2 Spis zawodników - planowanych'!E73)</f>
        <v/>
      </c>
      <c r="C58" s="214" t="str">
        <f>IF(ISBLANK('2 Spis zawodników - planowanych'!G73),"",'2 Spis zawodników - planowanych'!G73)</f>
        <v/>
      </c>
      <c r="D58" s="214" t="str">
        <f>IF(ISBLANK('2 Spis zawodników - planowanych'!I73),"",'2 Spis zawodników - planowanych'!I73)</f>
        <v/>
      </c>
      <c r="E58" s="214" t="str">
        <f>IF(ISBLANK('2 Spis zawodników - planowanych'!L73),"",'2 Spis zawodników - planowanych'!L73)</f>
        <v/>
      </c>
      <c r="F58" s="94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</row>
    <row r="59" spans="1:52" ht="16.2" thickBot="1">
      <c r="A59" s="25">
        <v>53</v>
      </c>
      <c r="B59" s="214" t="str">
        <f>IF(ISBLANK('2 Spis zawodników - planowanych'!E74),"",'2 Spis zawodników - planowanych'!E74)</f>
        <v/>
      </c>
      <c r="C59" s="214" t="str">
        <f>IF(ISBLANK('2 Spis zawodników - planowanych'!G74),"",'2 Spis zawodników - planowanych'!G74)</f>
        <v/>
      </c>
      <c r="D59" s="214" t="str">
        <f>IF(ISBLANK('2 Spis zawodników - planowanych'!I74),"",'2 Spis zawodników - planowanych'!I74)</f>
        <v/>
      </c>
      <c r="E59" s="214" t="str">
        <f>IF(ISBLANK('2 Spis zawodników - planowanych'!L74),"",'2 Spis zawodników - planowanych'!L74)</f>
        <v/>
      </c>
      <c r="F59" s="94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</row>
    <row r="60" spans="1:52" ht="16.2" thickBot="1">
      <c r="A60" s="25">
        <v>54</v>
      </c>
      <c r="B60" s="214" t="str">
        <f>IF(ISBLANK('2 Spis zawodników - planowanych'!E75),"",'2 Spis zawodników - planowanych'!E75)</f>
        <v/>
      </c>
      <c r="C60" s="214" t="str">
        <f>IF(ISBLANK('2 Spis zawodników - planowanych'!G75),"",'2 Spis zawodników - planowanych'!G75)</f>
        <v/>
      </c>
      <c r="D60" s="214" t="str">
        <f>IF(ISBLANK('2 Spis zawodników - planowanych'!I75),"",'2 Spis zawodników - planowanych'!I75)</f>
        <v/>
      </c>
      <c r="E60" s="214" t="str">
        <f>IF(ISBLANK('2 Spis zawodników - planowanych'!L75),"",'2 Spis zawodników - planowanych'!L75)</f>
        <v/>
      </c>
      <c r="F60" s="94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</row>
    <row r="61" spans="1:52" ht="16.2" thickBot="1">
      <c r="A61" s="25">
        <v>55</v>
      </c>
      <c r="B61" s="214" t="str">
        <f>IF(ISBLANK('2 Spis zawodników - planowanych'!E76),"",'2 Spis zawodników - planowanych'!E76)</f>
        <v/>
      </c>
      <c r="C61" s="214" t="str">
        <f>IF(ISBLANK('2 Spis zawodników - planowanych'!G76),"",'2 Spis zawodników - planowanych'!G76)</f>
        <v/>
      </c>
      <c r="D61" s="214" t="str">
        <f>IF(ISBLANK('2 Spis zawodników - planowanych'!I76),"",'2 Spis zawodników - planowanych'!I76)</f>
        <v/>
      </c>
      <c r="E61" s="214" t="str">
        <f>IF(ISBLANK('2 Spis zawodników - planowanych'!L76),"",'2 Spis zawodników - planowanych'!L76)</f>
        <v/>
      </c>
      <c r="F61" s="94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</row>
    <row r="62" spans="1:52" ht="16.2" thickBot="1">
      <c r="A62" s="25">
        <v>56</v>
      </c>
      <c r="B62" s="214" t="str">
        <f>IF(ISBLANK('2 Spis zawodników - planowanych'!E77),"",'2 Spis zawodników - planowanych'!E77)</f>
        <v/>
      </c>
      <c r="C62" s="214" t="str">
        <f>IF(ISBLANK('2 Spis zawodników - planowanych'!G77),"",'2 Spis zawodników - planowanych'!G77)</f>
        <v/>
      </c>
      <c r="D62" s="214" t="str">
        <f>IF(ISBLANK('2 Spis zawodników - planowanych'!I77),"",'2 Spis zawodników - planowanych'!I77)</f>
        <v/>
      </c>
      <c r="E62" s="214" t="str">
        <f>IF(ISBLANK('2 Spis zawodników - planowanych'!L77),"",'2 Spis zawodników - planowanych'!L77)</f>
        <v/>
      </c>
      <c r="F62" s="94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</row>
    <row r="63" spans="1:52" ht="16.2" thickBot="1">
      <c r="A63" s="25">
        <v>57</v>
      </c>
      <c r="B63" s="214" t="str">
        <f>IF(ISBLANK('2 Spis zawodników - planowanych'!E78),"",'2 Spis zawodników - planowanych'!E78)</f>
        <v/>
      </c>
      <c r="C63" s="214" t="str">
        <f>IF(ISBLANK('2 Spis zawodników - planowanych'!G78),"",'2 Spis zawodników - planowanych'!G78)</f>
        <v/>
      </c>
      <c r="D63" s="214" t="str">
        <f>IF(ISBLANK('2 Spis zawodników - planowanych'!I78),"",'2 Spis zawodników - planowanych'!I78)</f>
        <v/>
      </c>
      <c r="E63" s="214" t="str">
        <f>IF(ISBLANK('2 Spis zawodników - planowanych'!L78),"",'2 Spis zawodników - planowanych'!L78)</f>
        <v/>
      </c>
      <c r="F63" s="94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</row>
    <row r="64" spans="1:52" ht="16.2" thickBot="1">
      <c r="A64" s="25">
        <v>58</v>
      </c>
      <c r="B64" s="214" t="str">
        <f>IF(ISBLANK('2 Spis zawodników - planowanych'!E79),"",'2 Spis zawodników - planowanych'!E79)</f>
        <v/>
      </c>
      <c r="C64" s="214" t="str">
        <f>IF(ISBLANK('2 Spis zawodników - planowanych'!G79),"",'2 Spis zawodników - planowanych'!G79)</f>
        <v/>
      </c>
      <c r="D64" s="214" t="str">
        <f>IF(ISBLANK('2 Spis zawodników - planowanych'!I79),"",'2 Spis zawodników - planowanych'!I79)</f>
        <v/>
      </c>
      <c r="E64" s="214" t="str">
        <f>IF(ISBLANK('2 Spis zawodników - planowanych'!L79),"",'2 Spis zawodników - planowanych'!L79)</f>
        <v/>
      </c>
      <c r="F64" s="94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</row>
    <row r="65" spans="1:52" ht="16.2" thickBot="1">
      <c r="A65" s="25">
        <v>59</v>
      </c>
      <c r="B65" s="214" t="str">
        <f>IF(ISBLANK('2 Spis zawodników - planowanych'!E80),"",'2 Spis zawodników - planowanych'!E80)</f>
        <v/>
      </c>
      <c r="C65" s="214" t="str">
        <f>IF(ISBLANK('2 Spis zawodników - planowanych'!G80),"",'2 Spis zawodników - planowanych'!G80)</f>
        <v/>
      </c>
      <c r="D65" s="214" t="str">
        <f>IF(ISBLANK('2 Spis zawodników - planowanych'!I80),"",'2 Spis zawodników - planowanych'!I80)</f>
        <v/>
      </c>
      <c r="E65" s="214" t="str">
        <f>IF(ISBLANK('2 Spis zawodników - planowanych'!L80),"",'2 Spis zawodników - planowanych'!L80)</f>
        <v/>
      </c>
      <c r="F65" s="95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</row>
    <row r="66" spans="1:52" ht="16.2" thickBot="1">
      <c r="A66" s="25">
        <v>60</v>
      </c>
      <c r="B66" s="214" t="str">
        <f>IF(ISBLANK('2 Spis zawodników - planowanych'!E81),"",'2 Spis zawodników - planowanych'!E81)</f>
        <v/>
      </c>
      <c r="C66" s="214" t="str">
        <f>IF(ISBLANK('2 Spis zawodników - planowanych'!G81),"",'2 Spis zawodników - planowanych'!G81)</f>
        <v/>
      </c>
      <c r="D66" s="214" t="str">
        <f>IF(ISBLANK('2 Spis zawodników - planowanych'!I81),"",'2 Spis zawodników - planowanych'!I81)</f>
        <v/>
      </c>
      <c r="E66" s="214" t="str">
        <f>IF(ISBLANK('2 Spis zawodników - planowanych'!L81),"",'2 Spis zawodników - planowanych'!L81)</f>
        <v/>
      </c>
      <c r="F66" s="96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</row>
    <row r="67" spans="1:52" s="1" customFormat="1"/>
    <row r="68" spans="1:52" ht="18" thickBot="1">
      <c r="A68" s="27"/>
      <c r="B68" s="78" t="s">
        <v>84</v>
      </c>
      <c r="C68" s="156" t="s">
        <v>330</v>
      </c>
      <c r="D68" s="1" t="e">
        <f>'5 Uwagi organizacyjne'!$C$6&amp;" "&amp;'5 Uwagi organizacyjne'!$E$6</f>
        <v>#NUM!</v>
      </c>
      <c r="E68" s="27"/>
      <c r="F68" s="27"/>
      <c r="G68" s="623" t="s">
        <v>85</v>
      </c>
      <c r="H68" s="623"/>
      <c r="I68" s="623"/>
      <c r="J68" s="623"/>
      <c r="K68" s="623"/>
      <c r="L68" s="623"/>
      <c r="M68" s="623"/>
      <c r="N68" s="623"/>
      <c r="O68" s="623"/>
      <c r="P68" s="623"/>
      <c r="Q68" s="623"/>
      <c r="R68" s="623"/>
      <c r="S68" s="623"/>
      <c r="T68" s="623"/>
      <c r="U68" s="623"/>
      <c r="V68" s="623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3"/>
      <c r="AI68" s="623"/>
      <c r="AJ68" s="623"/>
      <c r="AK68" s="623"/>
      <c r="AL68" s="623"/>
      <c r="AM68" s="623"/>
      <c r="AN68" s="623"/>
      <c r="AO68" s="623"/>
      <c r="AP68" s="623"/>
      <c r="AQ68" s="623"/>
      <c r="AR68" s="623"/>
      <c r="AS68" s="623"/>
      <c r="AT68" s="623"/>
      <c r="AU68" s="623"/>
      <c r="AV68" s="623"/>
      <c r="AW68" s="623"/>
      <c r="AX68" s="623"/>
      <c r="AY68" s="623"/>
      <c r="AZ68" s="623"/>
    </row>
    <row r="69" spans="1:52" ht="16.2" thickBot="1">
      <c r="A69" s="29" t="s">
        <v>77</v>
      </c>
      <c r="B69" s="30" t="s">
        <v>78</v>
      </c>
      <c r="C69" s="31" t="s">
        <v>79</v>
      </c>
      <c r="D69" s="30" t="s">
        <v>73</v>
      </c>
      <c r="E69" s="30" t="s">
        <v>80</v>
      </c>
      <c r="F69" s="31" t="s">
        <v>81</v>
      </c>
      <c r="G69" s="624" t="e">
        <f>G36</f>
        <v>#NUM!</v>
      </c>
      <c r="H69" s="625"/>
      <c r="I69" s="624" t="e">
        <f>I36</f>
        <v>#NUM!</v>
      </c>
      <c r="J69" s="625"/>
      <c r="K69" s="624" t="e">
        <f>K36</f>
        <v>#NUM!</v>
      </c>
      <c r="L69" s="625"/>
      <c r="M69" s="624" t="e">
        <f>M36</f>
        <v>#NUM!</v>
      </c>
      <c r="N69" s="625"/>
      <c r="O69" s="624" t="e">
        <f>O36</f>
        <v>#NUM!</v>
      </c>
      <c r="P69" s="625"/>
      <c r="Q69" s="624" t="e">
        <f>Q36</f>
        <v>#NUM!</v>
      </c>
      <c r="R69" s="625"/>
      <c r="S69" s="624" t="e">
        <f>S36</f>
        <v>#NUM!</v>
      </c>
      <c r="T69" s="625"/>
      <c r="U69" s="624" t="e">
        <f>U36</f>
        <v>#NUM!</v>
      </c>
      <c r="V69" s="625"/>
      <c r="W69" s="624" t="e">
        <f>W36</f>
        <v>#NUM!</v>
      </c>
      <c r="X69" s="625"/>
      <c r="Y69" s="624" t="e">
        <f>Y36</f>
        <v>#NUM!</v>
      </c>
      <c r="Z69" s="625"/>
      <c r="AA69" s="624" t="e">
        <f>AA36</f>
        <v>#NUM!</v>
      </c>
      <c r="AB69" s="625"/>
      <c r="AC69" s="624" t="e">
        <f>AC36</f>
        <v>#NUM!</v>
      </c>
      <c r="AD69" s="625"/>
      <c r="AE69" s="624" t="e">
        <f>AE36</f>
        <v>#NUM!</v>
      </c>
      <c r="AF69" s="625"/>
      <c r="AG69" s="624" t="e">
        <f>AG36</f>
        <v>#NUM!</v>
      </c>
      <c r="AH69" s="625"/>
      <c r="AI69" s="624" t="e">
        <f>AI36</f>
        <v>#NUM!</v>
      </c>
      <c r="AJ69" s="625"/>
      <c r="AK69" s="624" t="e">
        <f>AK36</f>
        <v>#NUM!</v>
      </c>
      <c r="AL69" s="625"/>
      <c r="AM69" s="624" t="e">
        <f>AM36</f>
        <v>#NUM!</v>
      </c>
      <c r="AN69" s="625"/>
      <c r="AO69" s="624" t="e">
        <f>AO36</f>
        <v>#NUM!</v>
      </c>
      <c r="AP69" s="625"/>
      <c r="AQ69" s="624" t="e">
        <f>AQ36</f>
        <v>#NUM!</v>
      </c>
      <c r="AR69" s="625"/>
      <c r="AS69" s="624" t="e">
        <f>AS36</f>
        <v>#NUM!</v>
      </c>
      <c r="AT69" s="625"/>
      <c r="AU69" s="624" t="e">
        <f>AU36</f>
        <v>#NUM!</v>
      </c>
      <c r="AV69" s="625"/>
      <c r="AW69" s="624" t="e">
        <f>AW36</f>
        <v>#NUM!</v>
      </c>
      <c r="AX69" s="625"/>
      <c r="AY69" s="624" t="e">
        <f>AY36</f>
        <v>#NUM!</v>
      </c>
      <c r="AZ69" s="625"/>
    </row>
    <row r="70" spans="1:52" ht="16.2" thickBot="1">
      <c r="A70" s="25">
        <v>61</v>
      </c>
      <c r="B70" s="214" t="str">
        <f>IF(ISBLANK('2 Spis zawodników - planowanych'!E82),"",'2 Spis zawodników - planowanych'!E82)</f>
        <v/>
      </c>
      <c r="C70" s="214" t="str">
        <f>IF(ISBLANK('2 Spis zawodników - planowanych'!G82),"",'2 Spis zawodników - planowanych'!G82)</f>
        <v/>
      </c>
      <c r="D70" s="214" t="str">
        <f>IF(ISBLANK('2 Spis zawodników - planowanych'!I82),"",'2 Spis zawodników - planowanych'!I82)</f>
        <v/>
      </c>
      <c r="E70" s="214" t="str">
        <f>IF(ISBLANK('2 Spis zawodników - planowanych'!L82),"",'2 Spis zawodników - planowanych'!L82)</f>
        <v/>
      </c>
      <c r="F70" s="94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</row>
    <row r="71" spans="1:52" ht="16.2" thickBot="1">
      <c r="A71" s="25">
        <v>62</v>
      </c>
      <c r="B71" s="214" t="str">
        <f>IF(ISBLANK('2 Spis zawodników - planowanych'!E83),"",'2 Spis zawodników - planowanych'!E83)</f>
        <v/>
      </c>
      <c r="C71" s="214" t="str">
        <f>IF(ISBLANK('2 Spis zawodników - planowanych'!G83),"",'2 Spis zawodników - planowanych'!G83)</f>
        <v/>
      </c>
      <c r="D71" s="214" t="str">
        <f>IF(ISBLANK('2 Spis zawodników - planowanych'!I83),"",'2 Spis zawodników - planowanych'!I83)</f>
        <v/>
      </c>
      <c r="E71" s="214" t="str">
        <f>IF(ISBLANK('2 Spis zawodników - planowanych'!L83),"",'2 Spis zawodników - planowanych'!L83)</f>
        <v/>
      </c>
      <c r="F71" s="94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</row>
    <row r="72" spans="1:52" ht="16.2" thickBot="1">
      <c r="A72" s="25">
        <v>63</v>
      </c>
      <c r="B72" s="214" t="str">
        <f>IF(ISBLANK('2 Spis zawodników - planowanych'!E84),"",'2 Spis zawodników - planowanych'!E84)</f>
        <v/>
      </c>
      <c r="C72" s="214" t="str">
        <f>IF(ISBLANK('2 Spis zawodników - planowanych'!G84),"",'2 Spis zawodników - planowanych'!G84)</f>
        <v/>
      </c>
      <c r="D72" s="214" t="str">
        <f>IF(ISBLANK('2 Spis zawodników - planowanych'!I84),"",'2 Spis zawodników - planowanych'!I84)</f>
        <v/>
      </c>
      <c r="E72" s="214" t="str">
        <f>IF(ISBLANK('2 Spis zawodników - planowanych'!L84),"",'2 Spis zawodników - planowanych'!L84)</f>
        <v/>
      </c>
      <c r="F72" s="94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</row>
    <row r="73" spans="1:52" ht="16.2" thickBot="1">
      <c r="A73" s="25">
        <v>64</v>
      </c>
      <c r="B73" s="214" t="str">
        <f>IF(ISBLANK('2 Spis zawodników - planowanych'!E85),"",'2 Spis zawodników - planowanych'!E85)</f>
        <v/>
      </c>
      <c r="C73" s="214" t="str">
        <f>IF(ISBLANK('2 Spis zawodników - planowanych'!G85),"",'2 Spis zawodników - planowanych'!G85)</f>
        <v/>
      </c>
      <c r="D73" s="214" t="str">
        <f>IF(ISBLANK('2 Spis zawodników - planowanych'!I85),"",'2 Spis zawodników - planowanych'!I85)</f>
        <v/>
      </c>
      <c r="E73" s="214" t="str">
        <f>IF(ISBLANK('2 Spis zawodników - planowanych'!L85),"",'2 Spis zawodników - planowanych'!L85)</f>
        <v/>
      </c>
      <c r="F73" s="94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</row>
    <row r="74" spans="1:52" ht="16.2" thickBot="1">
      <c r="A74" s="25">
        <v>65</v>
      </c>
      <c r="B74" s="214" t="str">
        <f>IF(ISBLANK('2 Spis zawodników - planowanych'!E86),"",'2 Spis zawodników - planowanych'!E86)</f>
        <v/>
      </c>
      <c r="C74" s="214" t="str">
        <f>IF(ISBLANK('2 Spis zawodników - planowanych'!G86),"",'2 Spis zawodników - planowanych'!G86)</f>
        <v/>
      </c>
      <c r="D74" s="214" t="str">
        <f>IF(ISBLANK('2 Spis zawodników - planowanych'!I86),"",'2 Spis zawodników - planowanych'!I86)</f>
        <v/>
      </c>
      <c r="E74" s="214" t="str">
        <f>IF(ISBLANK('2 Spis zawodników - planowanych'!L86),"",'2 Spis zawodników - planowanych'!L86)</f>
        <v/>
      </c>
      <c r="F74" s="94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</row>
    <row r="75" spans="1:52" ht="16.2" thickBot="1">
      <c r="A75" s="25">
        <v>66</v>
      </c>
      <c r="B75" s="214" t="str">
        <f>IF(ISBLANK('2 Spis zawodników - planowanych'!E87),"",'2 Spis zawodników - planowanych'!E87)</f>
        <v/>
      </c>
      <c r="C75" s="214" t="str">
        <f>IF(ISBLANK('2 Spis zawodników - planowanych'!G87),"",'2 Spis zawodników - planowanych'!G87)</f>
        <v/>
      </c>
      <c r="D75" s="214" t="str">
        <f>IF(ISBLANK('2 Spis zawodników - planowanych'!I87),"",'2 Spis zawodników - planowanych'!I87)</f>
        <v/>
      </c>
      <c r="E75" s="214" t="str">
        <f>IF(ISBLANK('2 Spis zawodników - planowanych'!L87),"",'2 Spis zawodników - planowanych'!L87)</f>
        <v/>
      </c>
      <c r="F75" s="94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</row>
    <row r="76" spans="1:52" ht="16.2" thickBot="1">
      <c r="A76" s="25">
        <v>67</v>
      </c>
      <c r="B76" s="214" t="str">
        <f>IF(ISBLANK('2 Spis zawodników - planowanych'!E88),"",'2 Spis zawodników - planowanych'!E88)</f>
        <v/>
      </c>
      <c r="C76" s="214" t="str">
        <f>IF(ISBLANK('2 Spis zawodników - planowanych'!G88),"",'2 Spis zawodników - planowanych'!G88)</f>
        <v/>
      </c>
      <c r="D76" s="214" t="str">
        <f>IF(ISBLANK('2 Spis zawodników - planowanych'!I88),"",'2 Spis zawodników - planowanych'!I88)</f>
        <v/>
      </c>
      <c r="E76" s="214" t="str">
        <f>IF(ISBLANK('2 Spis zawodników - planowanych'!L88),"",'2 Spis zawodników - planowanych'!L88)</f>
        <v/>
      </c>
      <c r="F76" s="94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</row>
    <row r="77" spans="1:52" ht="16.2" thickBot="1">
      <c r="A77" s="25">
        <v>68</v>
      </c>
      <c r="B77" s="214" t="str">
        <f>IF(ISBLANK('2 Spis zawodników - planowanych'!E89),"",'2 Spis zawodników - planowanych'!E89)</f>
        <v/>
      </c>
      <c r="C77" s="214" t="str">
        <f>IF(ISBLANK('2 Spis zawodników - planowanych'!G89),"",'2 Spis zawodników - planowanych'!G89)</f>
        <v/>
      </c>
      <c r="D77" s="214" t="str">
        <f>IF(ISBLANK('2 Spis zawodników - planowanych'!I89),"",'2 Spis zawodników - planowanych'!I89)</f>
        <v/>
      </c>
      <c r="E77" s="214" t="str">
        <f>IF(ISBLANK('2 Spis zawodników - planowanych'!L89),"",'2 Spis zawodników - planowanych'!L89)</f>
        <v/>
      </c>
      <c r="F77" s="94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</row>
    <row r="78" spans="1:52" ht="16.2" thickBot="1">
      <c r="A78" s="25">
        <v>69</v>
      </c>
      <c r="B78" s="214" t="str">
        <f>IF(ISBLANK('2 Spis zawodników - planowanych'!E90),"",'2 Spis zawodników - planowanych'!E90)</f>
        <v/>
      </c>
      <c r="C78" s="214" t="str">
        <f>IF(ISBLANK('2 Spis zawodników - planowanych'!G90),"",'2 Spis zawodników - planowanych'!G90)</f>
        <v/>
      </c>
      <c r="D78" s="214" t="str">
        <f>IF(ISBLANK('2 Spis zawodników - planowanych'!I90),"",'2 Spis zawodników - planowanych'!I90)</f>
        <v/>
      </c>
      <c r="E78" s="214" t="str">
        <f>IF(ISBLANK('2 Spis zawodników - planowanych'!L90),"",'2 Spis zawodników - planowanych'!L90)</f>
        <v/>
      </c>
      <c r="F78" s="94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</row>
    <row r="79" spans="1:52" ht="16.2" thickBot="1">
      <c r="A79" s="25">
        <v>70</v>
      </c>
      <c r="B79" s="214" t="str">
        <f>IF(ISBLANK('2 Spis zawodników - planowanych'!E91),"",'2 Spis zawodników - planowanych'!E91)</f>
        <v/>
      </c>
      <c r="C79" s="214" t="str">
        <f>IF(ISBLANK('2 Spis zawodników - planowanych'!G91),"",'2 Spis zawodników - planowanych'!G91)</f>
        <v/>
      </c>
      <c r="D79" s="214" t="str">
        <f>IF(ISBLANK('2 Spis zawodników - planowanych'!I91),"",'2 Spis zawodników - planowanych'!I91)</f>
        <v/>
      </c>
      <c r="E79" s="214" t="str">
        <f>IF(ISBLANK('2 Spis zawodników - planowanych'!L91),"",'2 Spis zawodników - planowanych'!L91)</f>
        <v/>
      </c>
      <c r="F79" s="94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</row>
    <row r="80" spans="1:52" ht="16.2" thickBot="1">
      <c r="A80" s="25">
        <v>71</v>
      </c>
      <c r="B80" s="214" t="str">
        <f>IF(ISBLANK('2 Spis zawodników - planowanych'!E92),"",'2 Spis zawodników - planowanych'!E92)</f>
        <v/>
      </c>
      <c r="C80" s="214" t="str">
        <f>IF(ISBLANK('2 Spis zawodników - planowanych'!G92),"",'2 Spis zawodników - planowanych'!G92)</f>
        <v/>
      </c>
      <c r="D80" s="214" t="str">
        <f>IF(ISBLANK('2 Spis zawodników - planowanych'!I92),"",'2 Spis zawodników - planowanych'!I92)</f>
        <v/>
      </c>
      <c r="E80" s="214" t="str">
        <f>IF(ISBLANK('2 Spis zawodników - planowanych'!L92),"",'2 Spis zawodników - planowanych'!L92)</f>
        <v/>
      </c>
      <c r="F80" s="94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</row>
    <row r="81" spans="1:52" ht="16.2" thickBot="1">
      <c r="A81" s="25">
        <v>72</v>
      </c>
      <c r="B81" s="214" t="str">
        <f>IF(ISBLANK('2 Spis zawodników - planowanych'!E93),"",'2 Spis zawodników - planowanych'!E93)</f>
        <v/>
      </c>
      <c r="C81" s="214" t="str">
        <f>IF(ISBLANK('2 Spis zawodników - planowanych'!G93),"",'2 Spis zawodników - planowanych'!G93)</f>
        <v/>
      </c>
      <c r="D81" s="214" t="str">
        <f>IF(ISBLANK('2 Spis zawodników - planowanych'!I93),"",'2 Spis zawodników - planowanych'!I93)</f>
        <v/>
      </c>
      <c r="E81" s="214" t="str">
        <f>IF(ISBLANK('2 Spis zawodników - planowanych'!L93),"",'2 Spis zawodników - planowanych'!L93)</f>
        <v/>
      </c>
      <c r="F81" s="94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</row>
    <row r="82" spans="1:52" ht="16.2" thickBot="1">
      <c r="A82" s="25">
        <v>73</v>
      </c>
      <c r="B82" s="214" t="str">
        <f>IF(ISBLANK('2 Spis zawodników - planowanych'!E94),"",'2 Spis zawodników - planowanych'!E94)</f>
        <v/>
      </c>
      <c r="C82" s="214" t="str">
        <f>IF(ISBLANK('2 Spis zawodników - planowanych'!G94),"",'2 Spis zawodników - planowanych'!G94)</f>
        <v/>
      </c>
      <c r="D82" s="214" t="str">
        <f>IF(ISBLANK('2 Spis zawodników - planowanych'!I94),"",'2 Spis zawodników - planowanych'!I94)</f>
        <v/>
      </c>
      <c r="E82" s="214" t="str">
        <f>IF(ISBLANK('2 Spis zawodników - planowanych'!L94),"",'2 Spis zawodników - planowanych'!L94)</f>
        <v/>
      </c>
      <c r="F82" s="94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</row>
    <row r="83" spans="1:52" ht="16.2" thickBot="1">
      <c r="A83" s="25">
        <v>74</v>
      </c>
      <c r="B83" s="214" t="str">
        <f>IF(ISBLANK('2 Spis zawodników - planowanych'!E95),"",'2 Spis zawodników - planowanych'!E95)</f>
        <v/>
      </c>
      <c r="C83" s="214" t="str">
        <f>IF(ISBLANK('2 Spis zawodników - planowanych'!G95),"",'2 Spis zawodników - planowanych'!G95)</f>
        <v/>
      </c>
      <c r="D83" s="214" t="str">
        <f>IF(ISBLANK('2 Spis zawodników - planowanych'!I95),"",'2 Spis zawodników - planowanych'!I95)</f>
        <v/>
      </c>
      <c r="E83" s="214" t="str">
        <f>IF(ISBLANK('2 Spis zawodników - planowanych'!L95),"",'2 Spis zawodników - planowanych'!L95)</f>
        <v/>
      </c>
      <c r="F83" s="94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</row>
    <row r="84" spans="1:52" ht="16.2" thickBot="1">
      <c r="A84" s="25">
        <v>75</v>
      </c>
      <c r="B84" s="214" t="str">
        <f>IF(ISBLANK('2 Spis zawodników - planowanych'!E96),"",'2 Spis zawodników - planowanych'!E96)</f>
        <v/>
      </c>
      <c r="C84" s="214" t="str">
        <f>IF(ISBLANK('2 Spis zawodników - planowanych'!G96),"",'2 Spis zawodników - planowanych'!G96)</f>
        <v/>
      </c>
      <c r="D84" s="214" t="str">
        <f>IF(ISBLANK('2 Spis zawodników - planowanych'!I96),"",'2 Spis zawodników - planowanych'!I96)</f>
        <v/>
      </c>
      <c r="E84" s="214" t="str">
        <f>IF(ISBLANK('2 Spis zawodników - planowanych'!L96),"",'2 Spis zawodników - planowanych'!L96)</f>
        <v/>
      </c>
      <c r="F84" s="94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</row>
    <row r="85" spans="1:52" ht="16.2" thickBot="1">
      <c r="A85" s="25">
        <v>76</v>
      </c>
      <c r="B85" s="214" t="str">
        <f>IF(ISBLANK('2 Spis zawodników - planowanych'!E97),"",'2 Spis zawodników - planowanych'!E97)</f>
        <v/>
      </c>
      <c r="C85" s="214" t="str">
        <f>IF(ISBLANK('2 Spis zawodników - planowanych'!G97),"",'2 Spis zawodników - planowanych'!G97)</f>
        <v/>
      </c>
      <c r="D85" s="214" t="str">
        <f>IF(ISBLANK('2 Spis zawodników - planowanych'!I97),"",'2 Spis zawodników - planowanych'!I97)</f>
        <v/>
      </c>
      <c r="E85" s="214" t="str">
        <f>IF(ISBLANK('2 Spis zawodników - planowanych'!L97),"",'2 Spis zawodników - planowanych'!L97)</f>
        <v/>
      </c>
      <c r="F85" s="94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</row>
    <row r="86" spans="1:52" ht="16.2" thickBot="1">
      <c r="A86" s="25">
        <v>77</v>
      </c>
      <c r="B86" s="214" t="str">
        <f>IF(ISBLANK('2 Spis zawodników - planowanych'!E98),"",'2 Spis zawodników - planowanych'!E98)</f>
        <v/>
      </c>
      <c r="C86" s="214" t="str">
        <f>IF(ISBLANK('2 Spis zawodników - planowanych'!G98),"",'2 Spis zawodników - planowanych'!G98)</f>
        <v/>
      </c>
      <c r="D86" s="214" t="str">
        <f>IF(ISBLANK('2 Spis zawodników - planowanych'!I98),"",'2 Spis zawodników - planowanych'!I98)</f>
        <v/>
      </c>
      <c r="E86" s="214" t="str">
        <f>IF(ISBLANK('2 Spis zawodników - planowanych'!L98),"",'2 Spis zawodników - planowanych'!L98)</f>
        <v/>
      </c>
      <c r="F86" s="94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</row>
    <row r="87" spans="1:52" ht="16.2" thickBot="1">
      <c r="A87" s="25">
        <v>78</v>
      </c>
      <c r="B87" s="214" t="str">
        <f>IF(ISBLANK('2 Spis zawodników - planowanych'!E99),"",'2 Spis zawodników - planowanych'!E99)</f>
        <v/>
      </c>
      <c r="C87" s="214" t="str">
        <f>IF(ISBLANK('2 Spis zawodników - planowanych'!G99),"",'2 Spis zawodników - planowanych'!G99)</f>
        <v/>
      </c>
      <c r="D87" s="214" t="str">
        <f>IF(ISBLANK('2 Spis zawodników - planowanych'!I99),"",'2 Spis zawodników - planowanych'!I99)</f>
        <v/>
      </c>
      <c r="E87" s="214" t="str">
        <f>IF(ISBLANK('2 Spis zawodników - planowanych'!L99),"",'2 Spis zawodników - planowanych'!L99)</f>
        <v/>
      </c>
      <c r="F87" s="94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</row>
    <row r="88" spans="1:52" ht="16.2" thickBot="1">
      <c r="A88" s="25">
        <v>79</v>
      </c>
      <c r="B88" s="214" t="str">
        <f>IF(ISBLANK('2 Spis zawodników - planowanych'!E100),"",'2 Spis zawodników - planowanych'!E100)</f>
        <v/>
      </c>
      <c r="C88" s="214" t="str">
        <f>IF(ISBLANK('2 Spis zawodników - planowanych'!G100),"",'2 Spis zawodników - planowanych'!G100)</f>
        <v/>
      </c>
      <c r="D88" s="214" t="str">
        <f>IF(ISBLANK('2 Spis zawodników - planowanych'!I100),"",'2 Spis zawodników - planowanych'!I100)</f>
        <v/>
      </c>
      <c r="E88" s="214" t="str">
        <f>IF(ISBLANK('2 Spis zawodników - planowanych'!L100),"",'2 Spis zawodników - planowanych'!L100)</f>
        <v/>
      </c>
      <c r="F88" s="94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</row>
    <row r="89" spans="1:52" ht="16.2" thickBot="1">
      <c r="A89" s="25">
        <v>80</v>
      </c>
      <c r="B89" s="214" t="str">
        <f>IF(ISBLANK('2 Spis zawodników - planowanych'!E101),"",'2 Spis zawodników - planowanych'!E101)</f>
        <v/>
      </c>
      <c r="C89" s="214" t="str">
        <f>IF(ISBLANK('2 Spis zawodników - planowanych'!G101),"",'2 Spis zawodników - planowanych'!G101)</f>
        <v/>
      </c>
      <c r="D89" s="214" t="str">
        <f>IF(ISBLANK('2 Spis zawodników - planowanych'!I101),"",'2 Spis zawodników - planowanych'!I101)</f>
        <v/>
      </c>
      <c r="E89" s="214" t="str">
        <f>IF(ISBLANK('2 Spis zawodników - planowanych'!L101),"",'2 Spis zawodników - planowanych'!L101)</f>
        <v/>
      </c>
      <c r="F89" s="94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</row>
    <row r="90" spans="1:52" ht="16.2" thickBot="1">
      <c r="A90" s="25">
        <v>81</v>
      </c>
      <c r="B90" s="214" t="str">
        <f>IF(ISBLANK('2 Spis zawodników - planowanych'!E102),"",'2 Spis zawodników - planowanych'!E102)</f>
        <v/>
      </c>
      <c r="C90" s="214" t="str">
        <f>IF(ISBLANK('2 Spis zawodników - planowanych'!G102),"",'2 Spis zawodników - planowanych'!G102)</f>
        <v/>
      </c>
      <c r="D90" s="214" t="str">
        <f>IF(ISBLANK('2 Spis zawodników - planowanych'!I102),"",'2 Spis zawodników - planowanych'!I102)</f>
        <v/>
      </c>
      <c r="E90" s="214" t="str">
        <f>IF(ISBLANK('2 Spis zawodników - planowanych'!L102),"",'2 Spis zawodników - planowanych'!L102)</f>
        <v/>
      </c>
      <c r="F90" s="94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</row>
    <row r="91" spans="1:52" ht="16.2" thickBot="1">
      <c r="A91" s="25">
        <v>82</v>
      </c>
      <c r="B91" s="214" t="str">
        <f>IF(ISBLANK('2 Spis zawodników - planowanych'!E103),"",'2 Spis zawodników - planowanych'!E103)</f>
        <v/>
      </c>
      <c r="C91" s="214" t="str">
        <f>IF(ISBLANK('2 Spis zawodników - planowanych'!G103),"",'2 Spis zawodników - planowanych'!G103)</f>
        <v/>
      </c>
      <c r="D91" s="214" t="str">
        <f>IF(ISBLANK('2 Spis zawodników - planowanych'!I103),"",'2 Spis zawodników - planowanych'!I103)</f>
        <v/>
      </c>
      <c r="E91" s="214" t="str">
        <f>IF(ISBLANK('2 Spis zawodników - planowanych'!L103),"",'2 Spis zawodników - planowanych'!L103)</f>
        <v/>
      </c>
      <c r="F91" s="94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</row>
    <row r="92" spans="1:52" ht="16.2" thickBot="1">
      <c r="A92" s="25">
        <v>83</v>
      </c>
      <c r="B92" s="214" t="str">
        <f>IF(ISBLANK('2 Spis zawodników - planowanych'!E104),"",'2 Spis zawodników - planowanych'!E104)</f>
        <v/>
      </c>
      <c r="C92" s="214" t="str">
        <f>IF(ISBLANK('2 Spis zawodników - planowanych'!G104),"",'2 Spis zawodników - planowanych'!G104)</f>
        <v/>
      </c>
      <c r="D92" s="214" t="str">
        <f>IF(ISBLANK('2 Spis zawodników - planowanych'!I104),"",'2 Spis zawodników - planowanych'!I104)</f>
        <v/>
      </c>
      <c r="E92" s="214" t="str">
        <f>IF(ISBLANK('2 Spis zawodników - planowanych'!L104),"",'2 Spis zawodników - planowanych'!L104)</f>
        <v/>
      </c>
      <c r="F92" s="94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</row>
    <row r="93" spans="1:52" ht="16.2" thickBot="1">
      <c r="A93" s="25">
        <v>84</v>
      </c>
      <c r="B93" s="214" t="str">
        <f>IF(ISBLANK('2 Spis zawodników - planowanych'!E105),"",'2 Spis zawodników - planowanych'!E105)</f>
        <v/>
      </c>
      <c r="C93" s="214" t="str">
        <f>IF(ISBLANK('2 Spis zawodników - planowanych'!G105),"",'2 Spis zawodników - planowanych'!G105)</f>
        <v/>
      </c>
      <c r="D93" s="214" t="str">
        <f>IF(ISBLANK('2 Spis zawodników - planowanych'!I105),"",'2 Spis zawodników - planowanych'!I105)</f>
        <v/>
      </c>
      <c r="E93" s="214" t="str">
        <f>IF(ISBLANK('2 Spis zawodników - planowanych'!L105),"",'2 Spis zawodników - planowanych'!L105)</f>
        <v/>
      </c>
      <c r="F93" s="94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</row>
    <row r="94" spans="1:52" ht="16.2" thickBot="1">
      <c r="A94" s="25">
        <v>85</v>
      </c>
      <c r="B94" s="214" t="str">
        <f>IF(ISBLANK('2 Spis zawodników - planowanych'!E106),"",'2 Spis zawodników - planowanych'!E106)</f>
        <v/>
      </c>
      <c r="C94" s="214" t="str">
        <f>IF(ISBLANK('2 Spis zawodników - planowanych'!G106),"",'2 Spis zawodników - planowanych'!G106)</f>
        <v/>
      </c>
      <c r="D94" s="214" t="str">
        <f>IF(ISBLANK('2 Spis zawodników - planowanych'!I106),"",'2 Spis zawodników - planowanych'!I106)</f>
        <v/>
      </c>
      <c r="E94" s="214" t="str">
        <f>IF(ISBLANK('2 Spis zawodników - planowanych'!L106),"",'2 Spis zawodników - planowanych'!L106)</f>
        <v/>
      </c>
      <c r="F94" s="94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</row>
    <row r="95" spans="1:52" ht="16.2" thickBot="1">
      <c r="A95" s="25">
        <v>86</v>
      </c>
      <c r="B95" s="214" t="str">
        <f>IF(ISBLANK('2 Spis zawodników - planowanych'!E107),"",'2 Spis zawodników - planowanych'!E107)</f>
        <v/>
      </c>
      <c r="C95" s="214" t="str">
        <f>IF(ISBLANK('2 Spis zawodników - planowanych'!G107),"",'2 Spis zawodników - planowanych'!G107)</f>
        <v/>
      </c>
      <c r="D95" s="214" t="str">
        <f>IF(ISBLANK('2 Spis zawodników - planowanych'!I107),"",'2 Spis zawodników - planowanych'!I107)</f>
        <v/>
      </c>
      <c r="E95" s="214" t="str">
        <f>IF(ISBLANK('2 Spis zawodników - planowanych'!L107),"",'2 Spis zawodników - planowanych'!L107)</f>
        <v/>
      </c>
      <c r="F95" s="94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</row>
    <row r="96" spans="1:52" ht="16.2" thickBot="1">
      <c r="A96" s="25">
        <v>87</v>
      </c>
      <c r="B96" s="214" t="str">
        <f>IF(ISBLANK('2 Spis zawodników - planowanych'!E108),"",'2 Spis zawodników - planowanych'!E108)</f>
        <v/>
      </c>
      <c r="C96" s="214" t="str">
        <f>IF(ISBLANK('2 Spis zawodników - planowanych'!G108),"",'2 Spis zawodników - planowanych'!G108)</f>
        <v/>
      </c>
      <c r="D96" s="214" t="str">
        <f>IF(ISBLANK('2 Spis zawodników - planowanych'!I108),"",'2 Spis zawodników - planowanych'!I108)</f>
        <v/>
      </c>
      <c r="E96" s="214" t="str">
        <f>IF(ISBLANK('2 Spis zawodników - planowanych'!L108),"",'2 Spis zawodników - planowanych'!L108)</f>
        <v/>
      </c>
      <c r="F96" s="94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</row>
    <row r="97" spans="1:52" ht="16.2" thickBot="1">
      <c r="A97" s="25">
        <v>88</v>
      </c>
      <c r="B97" s="214" t="str">
        <f>IF(ISBLANK('2 Spis zawodników - planowanych'!E109),"",'2 Spis zawodników - planowanych'!E109)</f>
        <v/>
      </c>
      <c r="C97" s="214" t="str">
        <f>IF(ISBLANK('2 Spis zawodników - planowanych'!G109),"",'2 Spis zawodników - planowanych'!G109)</f>
        <v/>
      </c>
      <c r="D97" s="214" t="str">
        <f>IF(ISBLANK('2 Spis zawodników - planowanych'!I109),"",'2 Spis zawodników - planowanych'!I109)</f>
        <v/>
      </c>
      <c r="E97" s="214" t="str">
        <f>IF(ISBLANK('2 Spis zawodników - planowanych'!L109),"",'2 Spis zawodników - planowanych'!L109)</f>
        <v/>
      </c>
      <c r="F97" s="94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</row>
    <row r="98" spans="1:52" ht="16.2" thickBot="1">
      <c r="A98" s="25">
        <v>89</v>
      </c>
      <c r="B98" s="214" t="str">
        <f>IF(ISBLANK('2 Spis zawodników - planowanych'!E110),"",'2 Spis zawodników - planowanych'!E110)</f>
        <v/>
      </c>
      <c r="C98" s="214" t="str">
        <f>IF(ISBLANK('2 Spis zawodników - planowanych'!G110),"",'2 Spis zawodników - planowanych'!G110)</f>
        <v/>
      </c>
      <c r="D98" s="214" t="str">
        <f>IF(ISBLANK('2 Spis zawodników - planowanych'!I110),"",'2 Spis zawodników - planowanych'!I110)</f>
        <v/>
      </c>
      <c r="E98" s="214" t="str">
        <f>IF(ISBLANK('2 Spis zawodników - planowanych'!L110),"",'2 Spis zawodników - planowanych'!L110)</f>
        <v/>
      </c>
      <c r="F98" s="95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</row>
    <row r="99" spans="1:52" ht="16.2" thickBot="1">
      <c r="A99" s="25">
        <v>90</v>
      </c>
      <c r="B99" s="214" t="str">
        <f>IF(ISBLANK('2 Spis zawodników - planowanych'!E111),"",'2 Spis zawodników - planowanych'!E111)</f>
        <v/>
      </c>
      <c r="C99" s="214" t="str">
        <f>IF(ISBLANK('2 Spis zawodników - planowanych'!G111),"",'2 Spis zawodników - planowanych'!G111)</f>
        <v/>
      </c>
      <c r="D99" s="214" t="str">
        <f>IF(ISBLANK('2 Spis zawodników - planowanych'!I111),"",'2 Spis zawodników - planowanych'!I111)</f>
        <v/>
      </c>
      <c r="E99" s="214" t="str">
        <f>IF(ISBLANK('2 Spis zawodników - planowanych'!L111),"",'2 Spis zawodników - planowanych'!L111)</f>
        <v/>
      </c>
      <c r="F99" s="96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</row>
    <row r="101" spans="1:52" ht="18" thickBot="1">
      <c r="A101" s="27"/>
      <c r="B101" s="78" t="s">
        <v>84</v>
      </c>
      <c r="C101" s="156" t="s">
        <v>330</v>
      </c>
      <c r="D101" s="1" t="e">
        <f>'5 Uwagi organizacyjne'!$C$6&amp;" "&amp;'5 Uwagi organizacyjne'!$E$6</f>
        <v>#NUM!</v>
      </c>
      <c r="E101" s="27"/>
      <c r="F101" s="27"/>
      <c r="G101" s="623" t="s">
        <v>85</v>
      </c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3"/>
      <c r="W101" s="623"/>
      <c r="X101" s="623"/>
      <c r="Y101" s="623"/>
      <c r="Z101" s="623"/>
      <c r="AA101" s="623"/>
      <c r="AB101" s="623"/>
      <c r="AC101" s="623"/>
      <c r="AD101" s="623"/>
      <c r="AE101" s="623"/>
      <c r="AF101" s="623"/>
      <c r="AG101" s="623"/>
      <c r="AH101" s="623"/>
      <c r="AI101" s="623"/>
      <c r="AJ101" s="623"/>
      <c r="AK101" s="623"/>
      <c r="AL101" s="623"/>
      <c r="AM101" s="623"/>
      <c r="AN101" s="623"/>
      <c r="AO101" s="623"/>
      <c r="AP101" s="623"/>
      <c r="AQ101" s="623"/>
      <c r="AR101" s="623"/>
      <c r="AS101" s="623"/>
      <c r="AT101" s="623"/>
      <c r="AU101" s="623"/>
      <c r="AV101" s="623"/>
      <c r="AW101" s="623"/>
      <c r="AX101" s="623"/>
      <c r="AY101" s="623"/>
      <c r="AZ101" s="623"/>
    </row>
    <row r="102" spans="1:52" ht="16.2" thickBot="1">
      <c r="A102" s="29" t="s">
        <v>77</v>
      </c>
      <c r="B102" s="30" t="s">
        <v>78</v>
      </c>
      <c r="C102" s="31" t="s">
        <v>79</v>
      </c>
      <c r="D102" s="30" t="s">
        <v>73</v>
      </c>
      <c r="E102" s="30" t="s">
        <v>80</v>
      </c>
      <c r="F102" s="31" t="s">
        <v>81</v>
      </c>
      <c r="G102" s="624" t="e">
        <f>G69</f>
        <v>#NUM!</v>
      </c>
      <c r="H102" s="625"/>
      <c r="I102" s="624" t="e">
        <f>I69</f>
        <v>#NUM!</v>
      </c>
      <c r="J102" s="625"/>
      <c r="K102" s="624" t="e">
        <f>K69</f>
        <v>#NUM!</v>
      </c>
      <c r="L102" s="625"/>
      <c r="M102" s="624" t="e">
        <f>M69</f>
        <v>#NUM!</v>
      </c>
      <c r="N102" s="625"/>
      <c r="O102" s="624" t="e">
        <f>O69</f>
        <v>#NUM!</v>
      </c>
      <c r="P102" s="625"/>
      <c r="Q102" s="624" t="e">
        <f>Q69</f>
        <v>#NUM!</v>
      </c>
      <c r="R102" s="625"/>
      <c r="S102" s="624" t="e">
        <f>S69</f>
        <v>#NUM!</v>
      </c>
      <c r="T102" s="625"/>
      <c r="U102" s="624" t="e">
        <f>U69</f>
        <v>#NUM!</v>
      </c>
      <c r="V102" s="625"/>
      <c r="W102" s="624" t="e">
        <f>W69</f>
        <v>#NUM!</v>
      </c>
      <c r="X102" s="625"/>
      <c r="Y102" s="624" t="e">
        <f>Y69</f>
        <v>#NUM!</v>
      </c>
      <c r="Z102" s="625"/>
      <c r="AA102" s="624" t="e">
        <f>AA69</f>
        <v>#NUM!</v>
      </c>
      <c r="AB102" s="625"/>
      <c r="AC102" s="624" t="e">
        <f>AC69</f>
        <v>#NUM!</v>
      </c>
      <c r="AD102" s="625"/>
      <c r="AE102" s="624" t="e">
        <f>AE69</f>
        <v>#NUM!</v>
      </c>
      <c r="AF102" s="625"/>
      <c r="AG102" s="624" t="e">
        <f>AG69</f>
        <v>#NUM!</v>
      </c>
      <c r="AH102" s="625"/>
      <c r="AI102" s="624" t="e">
        <f>AI69</f>
        <v>#NUM!</v>
      </c>
      <c r="AJ102" s="625"/>
      <c r="AK102" s="624" t="e">
        <f>AK69</f>
        <v>#NUM!</v>
      </c>
      <c r="AL102" s="625"/>
      <c r="AM102" s="624" t="e">
        <f>AM69</f>
        <v>#NUM!</v>
      </c>
      <c r="AN102" s="625"/>
      <c r="AO102" s="624" t="e">
        <f>AO69</f>
        <v>#NUM!</v>
      </c>
      <c r="AP102" s="625"/>
      <c r="AQ102" s="624" t="e">
        <f>AQ69</f>
        <v>#NUM!</v>
      </c>
      <c r="AR102" s="625"/>
      <c r="AS102" s="624" t="e">
        <f>AS69</f>
        <v>#NUM!</v>
      </c>
      <c r="AT102" s="625"/>
      <c r="AU102" s="624" t="e">
        <f>AU69</f>
        <v>#NUM!</v>
      </c>
      <c r="AV102" s="625"/>
      <c r="AW102" s="624" t="e">
        <f>AW69</f>
        <v>#NUM!</v>
      </c>
      <c r="AX102" s="625"/>
      <c r="AY102" s="624" t="e">
        <f>AY69</f>
        <v>#NUM!</v>
      </c>
      <c r="AZ102" s="625"/>
    </row>
    <row r="103" spans="1:52" ht="16.2" thickBot="1">
      <c r="A103" s="25">
        <v>91</v>
      </c>
      <c r="B103" s="214" t="str">
        <f>IF(ISBLANK('2 Spis zawodników - planowanych'!E112),"",'2 Spis zawodników - planowanych'!E112)</f>
        <v/>
      </c>
      <c r="C103" s="214" t="str">
        <f>IF(ISBLANK('2 Spis zawodników - planowanych'!G112),"",'2 Spis zawodników - planowanych'!G112)</f>
        <v/>
      </c>
      <c r="D103" s="214" t="str">
        <f>IF(ISBLANK('2 Spis zawodników - planowanych'!I112),"",'2 Spis zawodników - planowanych'!I112)</f>
        <v/>
      </c>
      <c r="E103" s="214" t="str">
        <f>IF(ISBLANK('2 Spis zawodników - planowanych'!L112),"",'2 Spis zawodników - planowanych'!L112)</f>
        <v/>
      </c>
      <c r="F103" s="94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</row>
    <row r="104" spans="1:52" ht="16.2" thickBot="1">
      <c r="A104" s="25">
        <v>92</v>
      </c>
      <c r="B104" s="214" t="str">
        <f>IF(ISBLANK('2 Spis zawodników - planowanych'!E113),"",'2 Spis zawodników - planowanych'!E113)</f>
        <v/>
      </c>
      <c r="C104" s="214" t="str">
        <f>IF(ISBLANK('2 Spis zawodników - planowanych'!G113),"",'2 Spis zawodników - planowanych'!G113)</f>
        <v/>
      </c>
      <c r="D104" s="214" t="str">
        <f>IF(ISBLANK('2 Spis zawodników - planowanych'!I113),"",'2 Spis zawodników - planowanych'!I113)</f>
        <v/>
      </c>
      <c r="E104" s="214" t="str">
        <f>IF(ISBLANK('2 Spis zawodników - planowanych'!L113),"",'2 Spis zawodników - planowanych'!L113)</f>
        <v/>
      </c>
      <c r="F104" s="94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</row>
    <row r="105" spans="1:52" ht="16.2" thickBot="1">
      <c r="A105" s="25">
        <v>93</v>
      </c>
      <c r="B105" s="214" t="str">
        <f>IF(ISBLANK('2 Spis zawodników - planowanych'!E114),"",'2 Spis zawodników - planowanych'!E114)</f>
        <v/>
      </c>
      <c r="C105" s="214" t="str">
        <f>IF(ISBLANK('2 Spis zawodników - planowanych'!G114),"",'2 Spis zawodników - planowanych'!G114)</f>
        <v/>
      </c>
      <c r="D105" s="214" t="str">
        <f>IF(ISBLANK('2 Spis zawodników - planowanych'!I114),"",'2 Spis zawodników - planowanych'!I114)</f>
        <v/>
      </c>
      <c r="E105" s="214" t="str">
        <f>IF(ISBLANK('2 Spis zawodników - planowanych'!L114),"",'2 Spis zawodników - planowanych'!L114)</f>
        <v/>
      </c>
      <c r="F105" s="94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</row>
    <row r="106" spans="1:52" ht="16.2" thickBot="1">
      <c r="A106" s="25">
        <v>94</v>
      </c>
      <c r="B106" s="214" t="str">
        <f>IF(ISBLANK('2 Spis zawodników - planowanych'!E115),"",'2 Spis zawodników - planowanych'!E115)</f>
        <v/>
      </c>
      <c r="C106" s="214" t="str">
        <f>IF(ISBLANK('2 Spis zawodników - planowanych'!G115),"",'2 Spis zawodników - planowanych'!G115)</f>
        <v/>
      </c>
      <c r="D106" s="214" t="str">
        <f>IF(ISBLANK('2 Spis zawodników - planowanych'!I115),"",'2 Spis zawodników - planowanych'!I115)</f>
        <v/>
      </c>
      <c r="E106" s="214" t="str">
        <f>IF(ISBLANK('2 Spis zawodników - planowanych'!L115),"",'2 Spis zawodników - planowanych'!L115)</f>
        <v/>
      </c>
      <c r="F106" s="94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</row>
    <row r="107" spans="1:52" ht="16.2" thickBot="1">
      <c r="A107" s="25">
        <v>95</v>
      </c>
      <c r="B107" s="214" t="str">
        <f>IF(ISBLANK('2 Spis zawodników - planowanych'!E116),"",'2 Spis zawodników - planowanych'!E116)</f>
        <v/>
      </c>
      <c r="C107" s="214" t="str">
        <f>IF(ISBLANK('2 Spis zawodników - planowanych'!G116),"",'2 Spis zawodników - planowanych'!G116)</f>
        <v/>
      </c>
      <c r="D107" s="214" t="str">
        <f>IF(ISBLANK('2 Spis zawodników - planowanych'!I116),"",'2 Spis zawodników - planowanych'!I116)</f>
        <v/>
      </c>
      <c r="E107" s="214" t="str">
        <f>IF(ISBLANK('2 Spis zawodników - planowanych'!L116),"",'2 Spis zawodników - planowanych'!L116)</f>
        <v/>
      </c>
      <c r="F107" s="94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</row>
    <row r="108" spans="1:52" ht="16.2" thickBot="1">
      <c r="A108" s="25">
        <v>96</v>
      </c>
      <c r="B108" s="214" t="str">
        <f>IF(ISBLANK('2 Spis zawodników - planowanych'!E117),"",'2 Spis zawodników - planowanych'!E117)</f>
        <v/>
      </c>
      <c r="C108" s="214" t="str">
        <f>IF(ISBLANK('2 Spis zawodników - planowanych'!G117),"",'2 Spis zawodników - planowanych'!G117)</f>
        <v/>
      </c>
      <c r="D108" s="214" t="str">
        <f>IF(ISBLANK('2 Spis zawodników - planowanych'!I117),"",'2 Spis zawodników - planowanych'!I117)</f>
        <v/>
      </c>
      <c r="E108" s="214" t="str">
        <f>IF(ISBLANK('2 Spis zawodników - planowanych'!L117),"",'2 Spis zawodników - planowanych'!L117)</f>
        <v/>
      </c>
      <c r="F108" s="94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</row>
    <row r="109" spans="1:52" ht="16.2" thickBot="1">
      <c r="A109" s="25">
        <v>97</v>
      </c>
      <c r="B109" s="214" t="str">
        <f>IF(ISBLANK('2 Spis zawodników - planowanych'!E118),"",'2 Spis zawodników - planowanych'!E118)</f>
        <v/>
      </c>
      <c r="C109" s="214" t="str">
        <f>IF(ISBLANK('2 Spis zawodników - planowanych'!G118),"",'2 Spis zawodników - planowanych'!G118)</f>
        <v/>
      </c>
      <c r="D109" s="214" t="str">
        <f>IF(ISBLANK('2 Spis zawodników - planowanych'!I118),"",'2 Spis zawodników - planowanych'!I118)</f>
        <v/>
      </c>
      <c r="E109" s="214" t="str">
        <f>IF(ISBLANK('2 Spis zawodników - planowanych'!L118),"",'2 Spis zawodników - planowanych'!L118)</f>
        <v/>
      </c>
      <c r="F109" s="94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</row>
    <row r="110" spans="1:52" ht="16.2" thickBot="1">
      <c r="A110" s="25">
        <v>98</v>
      </c>
      <c r="B110" s="214" t="str">
        <f>IF(ISBLANK('2 Spis zawodników - planowanych'!E119),"",'2 Spis zawodników - planowanych'!E119)</f>
        <v/>
      </c>
      <c r="C110" s="214" t="str">
        <f>IF(ISBLANK('2 Spis zawodników - planowanych'!G119),"",'2 Spis zawodników - planowanych'!G119)</f>
        <v/>
      </c>
      <c r="D110" s="214" t="str">
        <f>IF(ISBLANK('2 Spis zawodników - planowanych'!I119),"",'2 Spis zawodników - planowanych'!I119)</f>
        <v/>
      </c>
      <c r="E110" s="214" t="str">
        <f>IF(ISBLANK('2 Spis zawodników - planowanych'!L119),"",'2 Spis zawodników - planowanych'!L119)</f>
        <v/>
      </c>
      <c r="F110" s="94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</row>
    <row r="111" spans="1:52" ht="16.2" thickBot="1">
      <c r="A111" s="25">
        <v>99</v>
      </c>
      <c r="B111" s="214" t="str">
        <f>IF(ISBLANK('2 Spis zawodników - planowanych'!E120),"",'2 Spis zawodników - planowanych'!E120)</f>
        <v/>
      </c>
      <c r="C111" s="214" t="str">
        <f>IF(ISBLANK('2 Spis zawodników - planowanych'!G120),"",'2 Spis zawodników - planowanych'!G120)</f>
        <v/>
      </c>
      <c r="D111" s="214" t="str">
        <f>IF(ISBLANK('2 Spis zawodników - planowanych'!I120),"",'2 Spis zawodników - planowanych'!I120)</f>
        <v/>
      </c>
      <c r="E111" s="214" t="str">
        <f>IF(ISBLANK('2 Spis zawodników - planowanych'!L120),"",'2 Spis zawodników - planowanych'!L120)</f>
        <v/>
      </c>
      <c r="F111" s="94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1:52" ht="16.2" thickBot="1">
      <c r="A112" s="25">
        <v>100</v>
      </c>
      <c r="B112" s="214" t="str">
        <f>IF(ISBLANK('2 Spis zawodników - planowanych'!E121),"",'2 Spis zawodników - planowanych'!E121)</f>
        <v/>
      </c>
      <c r="C112" s="214" t="str">
        <f>IF(ISBLANK('2 Spis zawodników - planowanych'!G121),"",'2 Spis zawodników - planowanych'!G121)</f>
        <v/>
      </c>
      <c r="D112" s="214" t="str">
        <f>IF(ISBLANK('2 Spis zawodników - planowanych'!I121),"",'2 Spis zawodników - planowanych'!I121)</f>
        <v/>
      </c>
      <c r="E112" s="214" t="str">
        <f>IF(ISBLANK('2 Spis zawodników - planowanych'!L121),"",'2 Spis zawodników - planowanych'!L121)</f>
        <v/>
      </c>
      <c r="F112" s="94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</row>
    <row r="113" spans="1:52" ht="16.2" thickBot="1">
      <c r="A113" s="25">
        <v>101</v>
      </c>
      <c r="B113" s="214" t="str">
        <f>IF(ISBLANK('2 Spis zawodników - planowanych'!R11),"",'2 Spis zawodników - planowanych'!R11)</f>
        <v/>
      </c>
      <c r="C113" s="214" t="str">
        <f>IF(ISBLANK('2 Spis zawodników - planowanych'!T11),"",'2 Spis zawodników - planowanych'!T11)</f>
        <v/>
      </c>
      <c r="D113" s="214" t="str">
        <f>IF(ISBLANK('2 Spis zawodników - planowanych'!V11),"",'2 Spis zawodników - planowanych'!V11)</f>
        <v/>
      </c>
      <c r="E113" s="214" t="str">
        <f>IF(ISBLANK('2 Spis zawodników - planowanych'!Y11),"",'2 Spis zawodników - planowanych'!Y11)</f>
        <v/>
      </c>
      <c r="F113" s="94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</row>
    <row r="114" spans="1:52" ht="16.2" thickBot="1">
      <c r="A114" s="25">
        <v>102</v>
      </c>
      <c r="B114" s="214" t="str">
        <f>IF(ISBLANK('2 Spis zawodników - planowanych'!R12),"",'2 Spis zawodników - planowanych'!R12)</f>
        <v/>
      </c>
      <c r="C114" s="214" t="str">
        <f>IF(ISBLANK('2 Spis zawodników - planowanych'!T12),"",'2 Spis zawodników - planowanych'!T12)</f>
        <v/>
      </c>
      <c r="D114" s="214" t="str">
        <f>IF(ISBLANK('2 Spis zawodników - planowanych'!V12),"",'2 Spis zawodników - planowanych'!V12)</f>
        <v/>
      </c>
      <c r="E114" s="214" t="str">
        <f>IF(ISBLANK('2 Spis zawodników - planowanych'!Y12),"",'2 Spis zawodników - planowanych'!Y12)</f>
        <v/>
      </c>
      <c r="F114" s="94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</row>
    <row r="115" spans="1:52" ht="16.2" thickBot="1">
      <c r="A115" s="25">
        <v>103</v>
      </c>
      <c r="B115" s="214" t="str">
        <f>IF(ISBLANK('2 Spis zawodników - planowanych'!R13),"",'2 Spis zawodników - planowanych'!R13)</f>
        <v/>
      </c>
      <c r="C115" s="214" t="str">
        <f>IF(ISBLANK('2 Spis zawodników - planowanych'!T13),"",'2 Spis zawodników - planowanych'!T13)</f>
        <v/>
      </c>
      <c r="D115" s="214" t="str">
        <f>IF(ISBLANK('2 Spis zawodników - planowanych'!V13),"",'2 Spis zawodników - planowanych'!V13)</f>
        <v/>
      </c>
      <c r="E115" s="214" t="str">
        <f>IF(ISBLANK('2 Spis zawodników - planowanych'!Y13),"",'2 Spis zawodników - planowanych'!Y13)</f>
        <v/>
      </c>
      <c r="F115" s="94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</row>
    <row r="116" spans="1:52" ht="16.2" thickBot="1">
      <c r="A116" s="25">
        <v>104</v>
      </c>
      <c r="B116" s="214" t="str">
        <f>IF(ISBLANK('2 Spis zawodników - planowanych'!R14),"",'2 Spis zawodników - planowanych'!R14)</f>
        <v/>
      </c>
      <c r="C116" s="214" t="str">
        <f>IF(ISBLANK('2 Spis zawodników - planowanych'!T14),"",'2 Spis zawodników - planowanych'!T14)</f>
        <v/>
      </c>
      <c r="D116" s="214" t="str">
        <f>IF(ISBLANK('2 Spis zawodników - planowanych'!V14),"",'2 Spis zawodników - planowanych'!V14)</f>
        <v/>
      </c>
      <c r="E116" s="214" t="str">
        <f>IF(ISBLANK('2 Spis zawodników - planowanych'!Y14),"",'2 Spis zawodników - planowanych'!Y14)</f>
        <v/>
      </c>
      <c r="F116" s="94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</row>
    <row r="117" spans="1:52" ht="16.2" thickBot="1">
      <c r="A117" s="25">
        <v>105</v>
      </c>
      <c r="B117" s="214" t="str">
        <f>IF(ISBLANK('2 Spis zawodników - planowanych'!R15),"",'2 Spis zawodników - planowanych'!R15)</f>
        <v/>
      </c>
      <c r="C117" s="214" t="str">
        <f>IF(ISBLANK('2 Spis zawodników - planowanych'!T15),"",'2 Spis zawodników - planowanych'!T15)</f>
        <v/>
      </c>
      <c r="D117" s="214" t="str">
        <f>IF(ISBLANK('2 Spis zawodników - planowanych'!V15),"",'2 Spis zawodników - planowanych'!V15)</f>
        <v/>
      </c>
      <c r="E117" s="214" t="str">
        <f>IF(ISBLANK('2 Spis zawodników - planowanych'!Y15),"",'2 Spis zawodników - planowanych'!Y15)</f>
        <v/>
      </c>
      <c r="F117" s="94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</row>
    <row r="118" spans="1:52" ht="16.2" thickBot="1">
      <c r="A118" s="25">
        <v>106</v>
      </c>
      <c r="B118" s="214" t="str">
        <f>IF(ISBLANK('2 Spis zawodników - planowanych'!R16),"",'2 Spis zawodników - planowanych'!R16)</f>
        <v/>
      </c>
      <c r="C118" s="214" t="str">
        <f>IF(ISBLANK('2 Spis zawodników - planowanych'!T16),"",'2 Spis zawodników - planowanych'!T16)</f>
        <v/>
      </c>
      <c r="D118" s="214" t="str">
        <f>IF(ISBLANK('2 Spis zawodników - planowanych'!V16),"",'2 Spis zawodników - planowanych'!V16)</f>
        <v/>
      </c>
      <c r="E118" s="214" t="str">
        <f>IF(ISBLANK('2 Spis zawodników - planowanych'!Y16),"",'2 Spis zawodników - planowanych'!Y16)</f>
        <v/>
      </c>
      <c r="F118" s="94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</row>
    <row r="119" spans="1:52" ht="16.2" thickBot="1">
      <c r="A119" s="25">
        <v>107</v>
      </c>
      <c r="B119" s="214" t="str">
        <f>IF(ISBLANK('2 Spis zawodników - planowanych'!R17),"",'2 Spis zawodników - planowanych'!R17)</f>
        <v/>
      </c>
      <c r="C119" s="214" t="str">
        <f>IF(ISBLANK('2 Spis zawodników - planowanych'!T17),"",'2 Spis zawodników - planowanych'!T17)</f>
        <v/>
      </c>
      <c r="D119" s="214" t="str">
        <f>IF(ISBLANK('2 Spis zawodników - planowanych'!V17),"",'2 Spis zawodników - planowanych'!V17)</f>
        <v/>
      </c>
      <c r="E119" s="214" t="str">
        <f>IF(ISBLANK('2 Spis zawodników - planowanych'!Y17),"",'2 Spis zawodników - planowanych'!Y17)</f>
        <v/>
      </c>
      <c r="F119" s="94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</row>
    <row r="120" spans="1:52" ht="16.2" thickBot="1">
      <c r="A120" s="25">
        <v>108</v>
      </c>
      <c r="B120" s="214" t="str">
        <f>IF(ISBLANK('2 Spis zawodników - planowanych'!R18),"",'2 Spis zawodników - planowanych'!R18)</f>
        <v/>
      </c>
      <c r="C120" s="214" t="str">
        <f>IF(ISBLANK('2 Spis zawodników - planowanych'!T18),"",'2 Spis zawodników - planowanych'!T18)</f>
        <v/>
      </c>
      <c r="D120" s="214" t="str">
        <f>IF(ISBLANK('2 Spis zawodników - planowanych'!V18),"",'2 Spis zawodników - planowanych'!V18)</f>
        <v/>
      </c>
      <c r="E120" s="214" t="str">
        <f>IF(ISBLANK('2 Spis zawodników - planowanych'!Y18),"",'2 Spis zawodników - planowanych'!Y18)</f>
        <v/>
      </c>
      <c r="F120" s="94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</row>
    <row r="121" spans="1:52" ht="16.2" thickBot="1">
      <c r="A121" s="25">
        <v>109</v>
      </c>
      <c r="B121" s="214" t="str">
        <f>IF(ISBLANK('2 Spis zawodników - planowanych'!R19),"",'2 Spis zawodników - planowanych'!R19)</f>
        <v/>
      </c>
      <c r="C121" s="214" t="str">
        <f>IF(ISBLANK('2 Spis zawodników - planowanych'!T19),"",'2 Spis zawodników - planowanych'!T19)</f>
        <v/>
      </c>
      <c r="D121" s="214" t="str">
        <f>IF(ISBLANK('2 Spis zawodników - planowanych'!V19),"",'2 Spis zawodników - planowanych'!V19)</f>
        <v/>
      </c>
      <c r="E121" s="214" t="str">
        <f>IF(ISBLANK('2 Spis zawodników - planowanych'!Y19),"",'2 Spis zawodników - planowanych'!Y19)</f>
        <v/>
      </c>
      <c r="F121" s="94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</row>
    <row r="122" spans="1:52" ht="16.2" thickBot="1">
      <c r="A122" s="25">
        <v>110</v>
      </c>
      <c r="B122" s="214" t="str">
        <f>IF(ISBLANK('2 Spis zawodników - planowanych'!R20),"",'2 Spis zawodników - planowanych'!R20)</f>
        <v/>
      </c>
      <c r="C122" s="214" t="str">
        <f>IF(ISBLANK('2 Spis zawodników - planowanych'!T20),"",'2 Spis zawodników - planowanych'!T20)</f>
        <v/>
      </c>
      <c r="D122" s="214" t="str">
        <f>IF(ISBLANK('2 Spis zawodników - planowanych'!V20),"",'2 Spis zawodników - planowanych'!V20)</f>
        <v/>
      </c>
      <c r="E122" s="214" t="str">
        <f>IF(ISBLANK('2 Spis zawodników - planowanych'!Y20),"",'2 Spis zawodników - planowanych'!Y20)</f>
        <v/>
      </c>
      <c r="F122" s="94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</row>
    <row r="123" spans="1:52" ht="16.2" thickBot="1">
      <c r="A123" s="25">
        <v>111</v>
      </c>
      <c r="B123" s="214" t="str">
        <f>IF(ISBLANK('2 Spis zawodników - planowanych'!R21),"",'2 Spis zawodników - planowanych'!R21)</f>
        <v/>
      </c>
      <c r="C123" s="214" t="str">
        <f>IF(ISBLANK('2 Spis zawodników - planowanych'!T21),"",'2 Spis zawodników - planowanych'!T21)</f>
        <v/>
      </c>
      <c r="D123" s="214" t="str">
        <f>IF(ISBLANK('2 Spis zawodników - planowanych'!V21),"",'2 Spis zawodników - planowanych'!V21)</f>
        <v/>
      </c>
      <c r="E123" s="214" t="str">
        <f>IF(ISBLANK('2 Spis zawodników - planowanych'!Y21),"",'2 Spis zawodników - planowanych'!Y21)</f>
        <v/>
      </c>
      <c r="F123" s="94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</row>
    <row r="124" spans="1:52" ht="16.2" thickBot="1">
      <c r="A124" s="25">
        <v>112</v>
      </c>
      <c r="B124" s="214" t="str">
        <f>IF(ISBLANK('2 Spis zawodników - planowanych'!R22),"",'2 Spis zawodników - planowanych'!R22)</f>
        <v/>
      </c>
      <c r="C124" s="214" t="str">
        <f>IF(ISBLANK('2 Spis zawodników - planowanych'!T22),"",'2 Spis zawodników - planowanych'!T22)</f>
        <v/>
      </c>
      <c r="D124" s="214" t="str">
        <f>IF(ISBLANK('2 Spis zawodników - planowanych'!V22),"",'2 Spis zawodników - planowanych'!V22)</f>
        <v/>
      </c>
      <c r="E124" s="214" t="str">
        <f>IF(ISBLANK('2 Spis zawodników - planowanych'!Y22),"",'2 Spis zawodników - planowanych'!Y22)</f>
        <v/>
      </c>
      <c r="F124" s="94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</row>
    <row r="125" spans="1:52" ht="16.2" thickBot="1">
      <c r="A125" s="25">
        <v>113</v>
      </c>
      <c r="B125" s="214" t="str">
        <f>IF(ISBLANK('2 Spis zawodników - planowanych'!R23),"",'2 Spis zawodników - planowanych'!R23)</f>
        <v/>
      </c>
      <c r="C125" s="214" t="str">
        <f>IF(ISBLANK('2 Spis zawodników - planowanych'!T23),"",'2 Spis zawodników - planowanych'!T23)</f>
        <v/>
      </c>
      <c r="D125" s="214" t="str">
        <f>IF(ISBLANK('2 Spis zawodników - planowanych'!V23),"",'2 Spis zawodników - planowanych'!V23)</f>
        <v/>
      </c>
      <c r="E125" s="214" t="str">
        <f>IF(ISBLANK('2 Spis zawodników - planowanych'!Y23),"",'2 Spis zawodników - planowanych'!Y23)</f>
        <v/>
      </c>
      <c r="F125" s="94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1:52" ht="16.2" thickBot="1">
      <c r="A126" s="25">
        <v>114</v>
      </c>
      <c r="B126" s="214" t="str">
        <f>IF(ISBLANK('2 Spis zawodników - planowanych'!R24),"",'2 Spis zawodników - planowanych'!R24)</f>
        <v/>
      </c>
      <c r="C126" s="214" t="str">
        <f>IF(ISBLANK('2 Spis zawodników - planowanych'!T24),"",'2 Spis zawodników - planowanych'!T24)</f>
        <v/>
      </c>
      <c r="D126" s="214" t="str">
        <f>IF(ISBLANK('2 Spis zawodników - planowanych'!V24),"",'2 Spis zawodników - planowanych'!V24)</f>
        <v/>
      </c>
      <c r="E126" s="214" t="str">
        <f>IF(ISBLANK('2 Spis zawodników - planowanych'!Y24),"",'2 Spis zawodników - planowanych'!Y24)</f>
        <v/>
      </c>
      <c r="F126" s="94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</row>
    <row r="127" spans="1:52" ht="16.2" thickBot="1">
      <c r="A127" s="25">
        <v>115</v>
      </c>
      <c r="B127" s="214" t="str">
        <f>IF(ISBLANK('2 Spis zawodników - planowanych'!R25),"",'2 Spis zawodników - planowanych'!R25)</f>
        <v/>
      </c>
      <c r="C127" s="214" t="str">
        <f>IF(ISBLANK('2 Spis zawodników - planowanych'!T25),"",'2 Spis zawodników - planowanych'!T25)</f>
        <v/>
      </c>
      <c r="D127" s="214" t="str">
        <f>IF(ISBLANK('2 Spis zawodników - planowanych'!V25),"",'2 Spis zawodników - planowanych'!V25)</f>
        <v/>
      </c>
      <c r="E127" s="214" t="str">
        <f>IF(ISBLANK('2 Spis zawodników - planowanych'!Y25),"",'2 Spis zawodników - planowanych'!Y25)</f>
        <v/>
      </c>
      <c r="F127" s="94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</row>
    <row r="128" spans="1:52" ht="16.2" thickBot="1">
      <c r="A128" s="25">
        <v>116</v>
      </c>
      <c r="B128" s="214" t="str">
        <f>IF(ISBLANK('2 Spis zawodników - planowanych'!R26),"",'2 Spis zawodników - planowanych'!R26)</f>
        <v/>
      </c>
      <c r="C128" s="214" t="str">
        <f>IF(ISBLANK('2 Spis zawodników - planowanych'!T26),"",'2 Spis zawodników - planowanych'!T26)</f>
        <v/>
      </c>
      <c r="D128" s="214" t="str">
        <f>IF(ISBLANK('2 Spis zawodników - planowanych'!V26),"",'2 Spis zawodników - planowanych'!V26)</f>
        <v/>
      </c>
      <c r="E128" s="214" t="str">
        <f>IF(ISBLANK('2 Spis zawodników - planowanych'!Y26),"",'2 Spis zawodników - planowanych'!Y26)</f>
        <v/>
      </c>
      <c r="F128" s="94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</row>
    <row r="129" spans="1:52" ht="16.2" thickBot="1">
      <c r="A129" s="25">
        <v>117</v>
      </c>
      <c r="B129" s="214" t="str">
        <f>IF(ISBLANK('2 Spis zawodników - planowanych'!R27),"",'2 Spis zawodników - planowanych'!R27)</f>
        <v/>
      </c>
      <c r="C129" s="214" t="str">
        <f>IF(ISBLANK('2 Spis zawodników - planowanych'!T27),"",'2 Spis zawodników - planowanych'!T27)</f>
        <v/>
      </c>
      <c r="D129" s="214" t="str">
        <f>IF(ISBLANK('2 Spis zawodników - planowanych'!V27),"",'2 Spis zawodników - planowanych'!V27)</f>
        <v/>
      </c>
      <c r="E129" s="214" t="str">
        <f>IF(ISBLANK('2 Spis zawodników - planowanych'!Y27),"",'2 Spis zawodników - planowanych'!Y27)</f>
        <v/>
      </c>
      <c r="F129" s="94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</row>
    <row r="130" spans="1:52" ht="16.2" thickBot="1">
      <c r="A130" s="25">
        <v>118</v>
      </c>
      <c r="B130" s="214" t="str">
        <f>IF(ISBLANK('2 Spis zawodników - planowanych'!R28),"",'2 Spis zawodników - planowanych'!R28)</f>
        <v/>
      </c>
      <c r="C130" s="214" t="str">
        <f>IF(ISBLANK('2 Spis zawodników - planowanych'!T28),"",'2 Spis zawodników - planowanych'!T28)</f>
        <v/>
      </c>
      <c r="D130" s="214" t="str">
        <f>IF(ISBLANK('2 Spis zawodników - planowanych'!V28),"",'2 Spis zawodników - planowanych'!V28)</f>
        <v/>
      </c>
      <c r="E130" s="214" t="str">
        <f>IF(ISBLANK('2 Spis zawodników - planowanych'!Y28),"",'2 Spis zawodników - planowanych'!Y28)</f>
        <v/>
      </c>
      <c r="F130" s="94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</row>
    <row r="131" spans="1:52" ht="16.2" thickBot="1">
      <c r="A131" s="25">
        <v>119</v>
      </c>
      <c r="B131" s="214" t="str">
        <f>IF(ISBLANK('2 Spis zawodników - planowanych'!R29),"",'2 Spis zawodników - planowanych'!R29)</f>
        <v/>
      </c>
      <c r="C131" s="214" t="str">
        <f>IF(ISBLANK('2 Spis zawodników - planowanych'!T29),"",'2 Spis zawodników - planowanych'!T29)</f>
        <v/>
      </c>
      <c r="D131" s="214" t="str">
        <f>IF(ISBLANK('2 Spis zawodników - planowanych'!V29),"",'2 Spis zawodników - planowanych'!V29)</f>
        <v/>
      </c>
      <c r="E131" s="214" t="str">
        <f>IF(ISBLANK('2 Spis zawodników - planowanych'!Y29),"",'2 Spis zawodników - planowanych'!Y29)</f>
        <v/>
      </c>
      <c r="F131" s="95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</row>
    <row r="132" spans="1:52" ht="16.2" thickBot="1">
      <c r="A132" s="25">
        <v>120</v>
      </c>
      <c r="B132" s="214" t="str">
        <f>IF(ISBLANK('2 Spis zawodników - planowanych'!R30),"",'2 Spis zawodników - planowanych'!R30)</f>
        <v/>
      </c>
      <c r="C132" s="214" t="str">
        <f>IF(ISBLANK('2 Spis zawodników - planowanych'!T30),"",'2 Spis zawodników - planowanych'!T30)</f>
        <v/>
      </c>
      <c r="D132" s="214" t="str">
        <f>IF(ISBLANK('2 Spis zawodników - planowanych'!V30),"",'2 Spis zawodników - planowanych'!V30)</f>
        <v/>
      </c>
      <c r="E132" s="214" t="str">
        <f>IF(ISBLANK('2 Spis zawodników - planowanych'!Y30),"",'2 Spis zawodników - planowanych'!Y30)</f>
        <v/>
      </c>
      <c r="F132" s="96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</row>
  </sheetData>
  <mergeCells count="96">
    <mergeCell ref="AQ102:AR102"/>
    <mergeCell ref="AS102:AT102"/>
    <mergeCell ref="AG102:AH102"/>
    <mergeCell ref="AI102:AJ102"/>
    <mergeCell ref="AK102:AL102"/>
    <mergeCell ref="AM102:AN102"/>
    <mergeCell ref="AO102:AP102"/>
    <mergeCell ref="G101:AZ101"/>
    <mergeCell ref="G102:H102"/>
    <mergeCell ref="I102:J102"/>
    <mergeCell ref="K102:L102"/>
    <mergeCell ref="M102:N102"/>
    <mergeCell ref="O102:P102"/>
    <mergeCell ref="AE102:AF102"/>
    <mergeCell ref="Q102:R102"/>
    <mergeCell ref="S102:T102"/>
    <mergeCell ref="U102:V102"/>
    <mergeCell ref="W102:X102"/>
    <mergeCell ref="Y102:Z102"/>
    <mergeCell ref="AA102:AB102"/>
    <mergeCell ref="AU102:AV102"/>
    <mergeCell ref="AW102:AX102"/>
    <mergeCell ref="AY102:AZ102"/>
    <mergeCell ref="AS69:AT69"/>
    <mergeCell ref="AQ69:AR69"/>
    <mergeCell ref="AU69:AV69"/>
    <mergeCell ref="AW69:AX69"/>
    <mergeCell ref="AY69:AZ69"/>
    <mergeCell ref="U69:V69"/>
    <mergeCell ref="W69:X69"/>
    <mergeCell ref="Y69:Z69"/>
    <mergeCell ref="AA69:AB69"/>
    <mergeCell ref="AC69:AD69"/>
    <mergeCell ref="K69:L69"/>
    <mergeCell ref="M69:N69"/>
    <mergeCell ref="O69:P69"/>
    <mergeCell ref="Q69:R69"/>
    <mergeCell ref="S69:T69"/>
    <mergeCell ref="AC102:AD102"/>
    <mergeCell ref="AO36:AP36"/>
    <mergeCell ref="S36:T36"/>
    <mergeCell ref="U36:V36"/>
    <mergeCell ref="W36:X36"/>
    <mergeCell ref="AK69:AL69"/>
    <mergeCell ref="AM69:AN69"/>
    <mergeCell ref="AO69:AP69"/>
    <mergeCell ref="AE69:AF69"/>
    <mergeCell ref="AG69:AH69"/>
    <mergeCell ref="AI69:AJ69"/>
    <mergeCell ref="AC36:AD36"/>
    <mergeCell ref="AA36:AB36"/>
    <mergeCell ref="G68:AZ68"/>
    <mergeCell ref="G69:H69"/>
    <mergeCell ref="I69:J69"/>
    <mergeCell ref="G36:H36"/>
    <mergeCell ref="I36:J36"/>
    <mergeCell ref="K36:L36"/>
    <mergeCell ref="M36:N36"/>
    <mergeCell ref="O36:P36"/>
    <mergeCell ref="Q36:R36"/>
    <mergeCell ref="G2:H2"/>
    <mergeCell ref="I2:J2"/>
    <mergeCell ref="K2:L2"/>
    <mergeCell ref="Y36:Z36"/>
    <mergeCell ref="G35:AZ35"/>
    <mergeCell ref="AE36:AF36"/>
    <mergeCell ref="AG36:AH36"/>
    <mergeCell ref="AI36:AJ36"/>
    <mergeCell ref="AK36:AL36"/>
    <mergeCell ref="AQ36:AR36"/>
    <mergeCell ref="AS36:AT36"/>
    <mergeCell ref="AU36:AV36"/>
    <mergeCell ref="AW36:AX36"/>
    <mergeCell ref="AY36:AZ36"/>
    <mergeCell ref="AM36:AN36"/>
    <mergeCell ref="AC2:AD2"/>
    <mergeCell ref="Y2:Z2"/>
    <mergeCell ref="AG2:AH2"/>
    <mergeCell ref="AE2:AF2"/>
    <mergeCell ref="AA2:AB2"/>
    <mergeCell ref="G1:AZ1"/>
    <mergeCell ref="AS2:AT2"/>
    <mergeCell ref="AU2:AV2"/>
    <mergeCell ref="AW2:AX2"/>
    <mergeCell ref="AY2:AZ2"/>
    <mergeCell ref="AK2:AL2"/>
    <mergeCell ref="S2:T2"/>
    <mergeCell ref="U2:V2"/>
    <mergeCell ref="W2:X2"/>
    <mergeCell ref="AM2:AN2"/>
    <mergeCell ref="M2:N2"/>
    <mergeCell ref="O2:P2"/>
    <mergeCell ref="Q2:R2"/>
    <mergeCell ref="AO2:AP2"/>
    <mergeCell ref="AQ2:AR2"/>
    <mergeCell ref="AI2:AJ2"/>
  </mergeCells>
  <dataValidations xWindow="1224" yWindow="724" count="4">
    <dataValidation type="list" showInputMessage="1" showErrorMessage="1" promptTitle="LEGENDA" prompt="T - Uczestniczy w treningu_x000a_N - Nie uczestniczy w treningu_x000a_C - Chory/a, ale uczestniczy w akcji_x000a_K - Kontuzja, ale uczestniczy w akcji" sqref="G70:AZ99 G3:AZ32 G37:AZ66 G103:AZ132" xr:uid="{00000000-0002-0000-0500-000000000000}">
      <formula1>$BB$1:$BB$5</formula1>
    </dataValidation>
    <dataValidation type="list" allowBlank="1" showInputMessage="1" showErrorMessage="1" sqref="AZ33:AZ34" xr:uid="{00000000-0002-0000-0500-000001000000}">
      <formula1>$BB$1:$BB$3</formula1>
    </dataValidation>
    <dataValidation type="list" showInputMessage="1" showErrorMessage="1" sqref="G33:AY34" xr:uid="{00000000-0002-0000-0500-000002000000}">
      <formula1>$BB$1:$BB$3</formula1>
    </dataValidation>
    <dataValidation allowBlank="1" showInputMessage="1" showErrorMessage="1" promptTitle="Uwaga!!!" prompt="Proszę uzupełniać tylko białe pola - pola szare wypełnią się automatycznie po wypełnieniu preliminarza!!!_x000a__x000a_W polu obecności proszę wybrać właściwą wartość z rozwijanej listy!!!" sqref="A1" xr:uid="{00000000-0002-0000-0500-000003000000}"/>
  </dataValidation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rowBreaks count="3" manualBreakCount="3">
    <brk id="33" max="51" man="1"/>
    <brk id="67" max="51" man="1"/>
    <brk id="99" max="5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AV132"/>
  <sheetViews>
    <sheetView view="pageBreakPreview" zoomScale="85" zoomScaleNormal="100" zoomScaleSheetLayoutView="85" workbookViewId="0"/>
  </sheetViews>
  <sheetFormatPr defaultRowHeight="13.8"/>
  <cols>
    <col min="1" max="1" width="4.5" customWidth="1"/>
    <col min="2" max="2" width="28.59765625" customWidth="1"/>
    <col min="3" max="3" width="15.09765625" customWidth="1"/>
    <col min="4" max="4" width="7" customWidth="1"/>
    <col min="5" max="24" width="5.59765625" customWidth="1"/>
    <col min="26" max="28" width="10.09765625" hidden="1" customWidth="1"/>
    <col min="29" max="29" width="10.3984375" hidden="1" customWidth="1"/>
    <col min="30" max="30" width="9" hidden="1" customWidth="1"/>
    <col min="31" max="31" width="10.09765625" hidden="1" customWidth="1"/>
    <col min="32" max="37" width="9" hidden="1" customWidth="1"/>
    <col min="38" max="38" width="10.09765625" hidden="1" customWidth="1"/>
    <col min="39" max="39" width="13.69921875" hidden="1" customWidth="1"/>
    <col min="40" max="40" width="12.19921875" hidden="1" customWidth="1"/>
    <col min="41" max="41" width="11.5" hidden="1" customWidth="1"/>
    <col min="42" max="48" width="9" hidden="1" customWidth="1"/>
    <col min="49" max="49" width="9" customWidth="1"/>
  </cols>
  <sheetData>
    <row r="1" spans="1:48" ht="18" thickBot="1">
      <c r="A1" s="1" t="s">
        <v>86</v>
      </c>
      <c r="B1" s="78" t="s">
        <v>84</v>
      </c>
      <c r="C1" s="1"/>
      <c r="D1" s="1"/>
      <c r="E1" s="634" t="s">
        <v>318</v>
      </c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</row>
    <row r="2" spans="1:48" ht="16.5" customHeight="1" thickBot="1">
      <c r="A2" s="29" t="s">
        <v>77</v>
      </c>
      <c r="B2" s="30" t="s">
        <v>78</v>
      </c>
      <c r="C2" s="632" t="s">
        <v>125</v>
      </c>
      <c r="D2" s="635"/>
      <c r="E2" s="147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Z2" t="s">
        <v>82</v>
      </c>
    </row>
    <row r="3" spans="1:48" ht="16.2" thickBot="1">
      <c r="A3" s="25">
        <v>1</v>
      </c>
      <c r="B3" s="148" t="str">
        <f>IF('6 Obecność na treningu'!B3&lt;&gt;"",'6 Obecność na treningu'!B3,"")</f>
        <v/>
      </c>
      <c r="C3" s="626"/>
      <c r="D3" s="627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Z3" t="s">
        <v>83</v>
      </c>
    </row>
    <row r="4" spans="1:48" ht="16.2" thickBot="1">
      <c r="A4" s="25">
        <v>2</v>
      </c>
      <c r="B4" s="148" t="str">
        <f>IF('6 Obecność na treningu'!B4&lt;&gt;"",'6 Obecność na treningu'!B4,"")</f>
        <v/>
      </c>
      <c r="C4" s="626"/>
      <c r="D4" s="62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Z4" t="s">
        <v>174</v>
      </c>
    </row>
    <row r="5" spans="1:48" ht="16.2" thickBot="1">
      <c r="A5" s="25">
        <v>3</v>
      </c>
      <c r="B5" s="148" t="str">
        <f>IF('6 Obecność na treningu'!B5&lt;&gt;"",'6 Obecność na treningu'!B5,"")</f>
        <v/>
      </c>
      <c r="C5" s="626"/>
      <c r="D5" s="627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Z5" t="s">
        <v>5</v>
      </c>
    </row>
    <row r="6" spans="1:48" ht="16.2" thickBot="1">
      <c r="A6" s="25">
        <v>4</v>
      </c>
      <c r="B6" s="148" t="str">
        <f>IF('6 Obecność na treningu'!B6&lt;&gt;"",'6 Obecność na treningu'!B6,"")</f>
        <v/>
      </c>
      <c r="C6" s="626"/>
      <c r="D6" s="627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48" ht="16.2" thickBot="1">
      <c r="A7" s="25">
        <v>5</v>
      </c>
      <c r="B7" s="148" t="str">
        <f>IF('6 Obecność na treningu'!B7&lt;&gt;"",'6 Obecność na treningu'!B7,"")</f>
        <v/>
      </c>
      <c r="C7" s="626"/>
      <c r="D7" s="627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Z7" s="5" t="e">
        <f>DATE('1 Preliminarz KWM'!K9,'1 Preliminarz KWM'!J9,'1 Preliminarz KWM'!I9)</f>
        <v>#NUM!</v>
      </c>
      <c r="AA7" s="5" t="e">
        <f>Z7+1</f>
        <v>#NUM!</v>
      </c>
      <c r="AB7" s="5" t="e">
        <f>AA7+1</f>
        <v>#NUM!</v>
      </c>
      <c r="AC7" s="5" t="e">
        <f t="shared" ref="AC7:AV7" si="0">AB7+1</f>
        <v>#NUM!</v>
      </c>
      <c r="AD7" s="5" t="e">
        <f t="shared" si="0"/>
        <v>#NUM!</v>
      </c>
      <c r="AE7" s="5" t="e">
        <f t="shared" si="0"/>
        <v>#NUM!</v>
      </c>
      <c r="AF7" s="5" t="e">
        <f t="shared" si="0"/>
        <v>#NUM!</v>
      </c>
      <c r="AG7" s="5" t="e">
        <f t="shared" si="0"/>
        <v>#NUM!</v>
      </c>
      <c r="AH7" s="5" t="e">
        <f t="shared" si="0"/>
        <v>#NUM!</v>
      </c>
      <c r="AI7" s="5" t="e">
        <f t="shared" si="0"/>
        <v>#NUM!</v>
      </c>
      <c r="AJ7" s="5" t="e">
        <f t="shared" si="0"/>
        <v>#NUM!</v>
      </c>
      <c r="AK7" s="5" t="e">
        <f t="shared" si="0"/>
        <v>#NUM!</v>
      </c>
      <c r="AL7" s="5" t="e">
        <f t="shared" si="0"/>
        <v>#NUM!</v>
      </c>
      <c r="AM7" s="5" t="e">
        <f t="shared" si="0"/>
        <v>#NUM!</v>
      </c>
      <c r="AN7" s="5" t="e">
        <f t="shared" si="0"/>
        <v>#NUM!</v>
      </c>
      <c r="AO7" s="5" t="e">
        <f t="shared" si="0"/>
        <v>#NUM!</v>
      </c>
      <c r="AP7" s="5" t="e">
        <f t="shared" si="0"/>
        <v>#NUM!</v>
      </c>
      <c r="AQ7" s="5" t="e">
        <f t="shared" si="0"/>
        <v>#NUM!</v>
      </c>
      <c r="AR7" s="5" t="e">
        <f t="shared" si="0"/>
        <v>#NUM!</v>
      </c>
      <c r="AS7" s="5" t="e">
        <f t="shared" si="0"/>
        <v>#NUM!</v>
      </c>
      <c r="AT7" s="5" t="e">
        <f t="shared" si="0"/>
        <v>#NUM!</v>
      </c>
      <c r="AU7" s="5" t="e">
        <f t="shared" si="0"/>
        <v>#NUM!</v>
      </c>
      <c r="AV7" s="5" t="e">
        <f t="shared" si="0"/>
        <v>#NUM!</v>
      </c>
    </row>
    <row r="8" spans="1:48" ht="16.2" thickBot="1">
      <c r="A8" s="25">
        <v>6</v>
      </c>
      <c r="B8" s="148" t="str">
        <f>IF('6 Obecność na treningu'!B8&lt;&gt;"",'6 Obecność na treningu'!B8,"")</f>
        <v/>
      </c>
      <c r="C8" s="626"/>
      <c r="D8" s="627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48" ht="16.2" thickBot="1">
      <c r="A9" s="25">
        <v>7</v>
      </c>
      <c r="B9" s="148" t="str">
        <f>IF('6 Obecność na treningu'!B9&lt;&gt;"",'6 Obecność na treningu'!B9,"")</f>
        <v/>
      </c>
      <c r="C9" s="626"/>
      <c r="D9" s="627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48" ht="16.2" thickBot="1">
      <c r="A10" s="25">
        <v>8</v>
      </c>
      <c r="B10" s="148" t="str">
        <f>IF('6 Obecność na treningu'!B10&lt;&gt;"",'6 Obecność na treningu'!B10,"")</f>
        <v/>
      </c>
      <c r="C10" s="626"/>
      <c r="D10" s="627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48" ht="16.2" thickBot="1">
      <c r="A11" s="25">
        <v>9</v>
      </c>
      <c r="B11" s="148" t="str">
        <f>IF('6 Obecność na treningu'!B11&lt;&gt;"",'6 Obecność na treningu'!B11,"")</f>
        <v/>
      </c>
      <c r="C11" s="626"/>
      <c r="D11" s="627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48" ht="16.2" thickBot="1">
      <c r="A12" s="25">
        <v>10</v>
      </c>
      <c r="B12" s="148" t="str">
        <f>IF('6 Obecność na treningu'!B12&lt;&gt;"",'6 Obecność na treningu'!B12,"")</f>
        <v/>
      </c>
      <c r="C12" s="626"/>
      <c r="D12" s="627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48" ht="16.2" thickBot="1">
      <c r="A13" s="25">
        <v>11</v>
      </c>
      <c r="B13" s="148" t="str">
        <f>IF('6 Obecność na treningu'!B13&lt;&gt;"",'6 Obecność na treningu'!B13,"")</f>
        <v/>
      </c>
      <c r="C13" s="626"/>
      <c r="D13" s="627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48" ht="16.2" thickBot="1">
      <c r="A14" s="25">
        <v>12</v>
      </c>
      <c r="B14" s="148" t="str">
        <f>IF('6 Obecność na treningu'!B14&lt;&gt;"",'6 Obecność na treningu'!B14,"")</f>
        <v/>
      </c>
      <c r="C14" s="626"/>
      <c r="D14" s="627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48" ht="16.2" thickBot="1">
      <c r="A15" s="25">
        <v>13</v>
      </c>
      <c r="B15" s="148" t="str">
        <f>IF('6 Obecność na treningu'!B15&lt;&gt;"",'6 Obecność na treningu'!B15,"")</f>
        <v/>
      </c>
      <c r="C15" s="626"/>
      <c r="D15" s="627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48" ht="16.2" thickBot="1">
      <c r="A16" s="25">
        <v>14</v>
      </c>
      <c r="B16" s="148" t="str">
        <f>IF('6 Obecność na treningu'!B16&lt;&gt;"",'6 Obecność na treningu'!B16,"")</f>
        <v/>
      </c>
      <c r="C16" s="626"/>
      <c r="D16" s="627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2" thickBot="1">
      <c r="A17" s="25">
        <v>15</v>
      </c>
      <c r="B17" s="148" t="str">
        <f>IF('6 Obecność na treningu'!B17&lt;&gt;"",'6 Obecność na treningu'!B17,"")</f>
        <v/>
      </c>
      <c r="C17" s="626"/>
      <c r="D17" s="627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2" thickBot="1">
      <c r="A18" s="25">
        <v>16</v>
      </c>
      <c r="B18" s="148" t="str">
        <f>IF('6 Obecność na treningu'!B18&lt;&gt;"",'6 Obecność na treningu'!B18,"")</f>
        <v/>
      </c>
      <c r="C18" s="626"/>
      <c r="D18" s="627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2" thickBot="1">
      <c r="A19" s="25">
        <v>17</v>
      </c>
      <c r="B19" s="148" t="str">
        <f>IF('6 Obecność na treningu'!B19&lt;&gt;"",'6 Obecność na treningu'!B19,"")</f>
        <v/>
      </c>
      <c r="C19" s="626"/>
      <c r="D19" s="627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ht="16.2" thickBot="1">
      <c r="A20" s="25">
        <v>18</v>
      </c>
      <c r="B20" s="148" t="str">
        <f>IF('6 Obecność na treningu'!B20&lt;&gt;"",'6 Obecność na treningu'!B20,"")</f>
        <v/>
      </c>
      <c r="C20" s="626"/>
      <c r="D20" s="627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4" ht="16.2" thickBot="1">
      <c r="A21" s="25">
        <v>19</v>
      </c>
      <c r="B21" s="148" t="str">
        <f>IF('6 Obecność na treningu'!B21&lt;&gt;"",'6 Obecność na treningu'!B21,"")</f>
        <v/>
      </c>
      <c r="C21" s="626"/>
      <c r="D21" s="627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ht="16.2" thickBot="1">
      <c r="A22" s="25">
        <v>20</v>
      </c>
      <c r="B22" s="148" t="str">
        <f>IF('6 Obecność na treningu'!B22&lt;&gt;"",'6 Obecność na treningu'!B22,"")</f>
        <v/>
      </c>
      <c r="C22" s="626"/>
      <c r="D22" s="627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2" thickBot="1">
      <c r="A23" s="25">
        <v>21</v>
      </c>
      <c r="B23" s="148" t="str">
        <f>IF('6 Obecność na treningu'!B23&lt;&gt;"",'6 Obecność na treningu'!B23,"")</f>
        <v/>
      </c>
      <c r="C23" s="626"/>
      <c r="D23" s="627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2" thickBot="1">
      <c r="A24" s="25">
        <v>22</v>
      </c>
      <c r="B24" s="148" t="str">
        <f>IF('6 Obecność na treningu'!B24&lt;&gt;"",'6 Obecność na treningu'!B24,"")</f>
        <v/>
      </c>
      <c r="C24" s="626"/>
      <c r="D24" s="627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2" thickBot="1">
      <c r="A25" s="25">
        <v>23</v>
      </c>
      <c r="B25" s="148" t="str">
        <f>IF('6 Obecność na treningu'!B25&lt;&gt;"",'6 Obecność na treningu'!B25,"")</f>
        <v/>
      </c>
      <c r="C25" s="626"/>
      <c r="D25" s="627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2" thickBot="1">
      <c r="A26" s="25">
        <v>24</v>
      </c>
      <c r="B26" s="148" t="str">
        <f>IF('6 Obecność na treningu'!B26&lt;&gt;"",'6 Obecność na treningu'!B26,"")</f>
        <v/>
      </c>
      <c r="C26" s="626"/>
      <c r="D26" s="627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 ht="16.2" thickBot="1">
      <c r="A27" s="25">
        <v>25</v>
      </c>
      <c r="B27" s="148" t="str">
        <f>IF('6 Obecność na treningu'!B27&lt;&gt;"",'6 Obecność na treningu'!B27,"")</f>
        <v/>
      </c>
      <c r="C27" s="626"/>
      <c r="D27" s="627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ht="16.2" thickBot="1">
      <c r="A28" s="25">
        <v>26</v>
      </c>
      <c r="B28" s="148" t="str">
        <f>IF('6 Obecność na treningu'!B28&lt;&gt;"",'6 Obecność na treningu'!B28,"")</f>
        <v/>
      </c>
      <c r="C28" s="626"/>
      <c r="D28" s="627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29" spans="1:24" ht="16.2" thickBot="1">
      <c r="A29" s="25">
        <v>27</v>
      </c>
      <c r="B29" s="148" t="str">
        <f>IF('6 Obecność na treningu'!B29&lt;&gt;"",'6 Obecność na treningu'!B29,"")</f>
        <v/>
      </c>
      <c r="C29" s="626"/>
      <c r="D29" s="627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2" thickBot="1">
      <c r="A30" s="25">
        <v>28</v>
      </c>
      <c r="B30" s="148" t="str">
        <f>IF('6 Obecność na treningu'!B30&lt;&gt;"",'6 Obecność na treningu'!B30,"")</f>
        <v/>
      </c>
      <c r="C30" s="626"/>
      <c r="D30" s="627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2" thickBot="1">
      <c r="A31" s="26">
        <v>29</v>
      </c>
      <c r="B31" s="148" t="str">
        <f>IF('6 Obecność na treningu'!B31&lt;&gt;"",'6 Obecność na treningu'!B31,"")</f>
        <v/>
      </c>
      <c r="C31" s="630"/>
      <c r="D31" s="631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2" thickBot="1">
      <c r="A32" s="28">
        <v>30</v>
      </c>
      <c r="B32" s="148" t="str">
        <f>IF('6 Obecność na treningu'!B32&lt;&gt;"",'6 Obecność na treningu'!B32,"")</f>
        <v/>
      </c>
      <c r="C32" s="628"/>
      <c r="D32" s="629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s="1" customFormat="1" ht="15.6">
      <c r="A33" s="52"/>
      <c r="B33" s="52"/>
      <c r="C33" s="52"/>
      <c r="D33" s="52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1" customFormat="1" ht="15.6">
      <c r="A34" s="52"/>
      <c r="B34" s="52"/>
      <c r="C34" s="52"/>
      <c r="D34" s="5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ht="18" thickBot="1">
      <c r="A35" s="52"/>
      <c r="B35" s="78" t="s">
        <v>84</v>
      </c>
      <c r="C35" s="52"/>
      <c r="D35" s="52"/>
      <c r="E35" s="634" t="s">
        <v>318</v>
      </c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</row>
    <row r="36" spans="1:24" ht="16.2" thickBot="1">
      <c r="A36" s="29" t="s">
        <v>77</v>
      </c>
      <c r="B36" s="30" t="s">
        <v>78</v>
      </c>
      <c r="C36" s="632" t="s">
        <v>125</v>
      </c>
      <c r="D36" s="633"/>
      <c r="E36" s="147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ht="16.2" thickBot="1">
      <c r="A37" s="25">
        <v>31</v>
      </c>
      <c r="B37" s="148" t="str">
        <f>IF('6 Obecność na treningu'!B37&lt;&gt;"",'6 Obecność na treningu'!B37,"")</f>
        <v/>
      </c>
      <c r="C37" s="626"/>
      <c r="D37" s="627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2" thickBot="1">
      <c r="A38" s="25">
        <v>32</v>
      </c>
      <c r="B38" s="148" t="str">
        <f>IF('6 Obecność na treningu'!B38&lt;&gt;"",'6 Obecność na treningu'!B38,"")</f>
        <v/>
      </c>
      <c r="C38" s="626"/>
      <c r="D38" s="627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2" thickBot="1">
      <c r="A39" s="25">
        <v>33</v>
      </c>
      <c r="B39" s="148" t="str">
        <f>IF('6 Obecność na treningu'!B39&lt;&gt;"",'6 Obecność na treningu'!B39,"")</f>
        <v/>
      </c>
      <c r="C39" s="626"/>
      <c r="D39" s="627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2" thickBot="1">
      <c r="A40" s="25">
        <v>34</v>
      </c>
      <c r="B40" s="148" t="str">
        <f>IF('6 Obecność na treningu'!B40&lt;&gt;"",'6 Obecność na treningu'!B40,"")</f>
        <v/>
      </c>
      <c r="C40" s="626"/>
      <c r="D40" s="627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24" ht="16.2" thickBot="1">
      <c r="A41" s="25">
        <v>35</v>
      </c>
      <c r="B41" s="148" t="str">
        <f>IF('6 Obecność na treningu'!B41&lt;&gt;"",'6 Obecność na treningu'!B41,"")</f>
        <v/>
      </c>
      <c r="C41" s="626"/>
      <c r="D41" s="627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1:24" ht="16.2" thickBot="1">
      <c r="A42" s="25">
        <v>36</v>
      </c>
      <c r="B42" s="148" t="str">
        <f>IF('6 Obecność na treningu'!B42&lt;&gt;"",'6 Obecność na treningu'!B42,"")</f>
        <v/>
      </c>
      <c r="C42" s="626"/>
      <c r="D42" s="627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ht="16.2" thickBot="1">
      <c r="A43" s="25">
        <v>37</v>
      </c>
      <c r="B43" s="148" t="str">
        <f>IF('6 Obecność na treningu'!B43&lt;&gt;"",'6 Obecność na treningu'!B43,"")</f>
        <v/>
      </c>
      <c r="C43" s="626"/>
      <c r="D43" s="627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2" thickBot="1">
      <c r="A44" s="25">
        <v>38</v>
      </c>
      <c r="B44" s="148" t="str">
        <f>IF('6 Obecność na treningu'!B44&lt;&gt;"",'6 Obecność na treningu'!B44,"")</f>
        <v/>
      </c>
      <c r="C44" s="626"/>
      <c r="D44" s="627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2" thickBot="1">
      <c r="A45" s="25">
        <v>39</v>
      </c>
      <c r="B45" s="148" t="str">
        <f>IF('6 Obecność na treningu'!B45&lt;&gt;"",'6 Obecność na treningu'!B45,"")</f>
        <v/>
      </c>
      <c r="C45" s="626"/>
      <c r="D45" s="627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2" thickBot="1">
      <c r="A46" s="25">
        <v>40</v>
      </c>
      <c r="B46" s="148" t="str">
        <f>IF('6 Obecność na treningu'!B46&lt;&gt;"",'6 Obecność na treningu'!B46,"")</f>
        <v/>
      </c>
      <c r="C46" s="626"/>
      <c r="D46" s="627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2" thickBot="1">
      <c r="A47" s="25">
        <v>41</v>
      </c>
      <c r="B47" s="148" t="str">
        <f>IF('6 Obecność na treningu'!B47&lt;&gt;"",'6 Obecność na treningu'!B47,"")</f>
        <v/>
      </c>
      <c r="C47" s="626"/>
      <c r="D47" s="627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16.2" thickBot="1">
      <c r="A48" s="25">
        <v>42</v>
      </c>
      <c r="B48" s="148" t="str">
        <f>IF('6 Obecność na treningu'!B48&lt;&gt;"",'6 Obecność na treningu'!B48,"")</f>
        <v/>
      </c>
      <c r="C48" s="626"/>
      <c r="D48" s="627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ht="16.2" thickBot="1">
      <c r="A49" s="25">
        <v>43</v>
      </c>
      <c r="B49" s="148" t="str">
        <f>IF('6 Obecność na treningu'!B49&lt;&gt;"",'6 Obecność na treningu'!B49,"")</f>
        <v/>
      </c>
      <c r="C49" s="626"/>
      <c r="D49" s="627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ht="16.2" thickBot="1">
      <c r="A50" s="25">
        <v>44</v>
      </c>
      <c r="B50" s="148" t="str">
        <f>IF('6 Obecność na treningu'!B50&lt;&gt;"",'6 Obecność na treningu'!B50,"")</f>
        <v/>
      </c>
      <c r="C50" s="626"/>
      <c r="D50" s="627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4" ht="16.2" thickBot="1">
      <c r="A51" s="25">
        <v>45</v>
      </c>
      <c r="B51" s="148" t="str">
        <f>IF('6 Obecność na treningu'!B51&lt;&gt;"",'6 Obecność na treningu'!B51,"")</f>
        <v/>
      </c>
      <c r="C51" s="626"/>
      <c r="D51" s="627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2" thickBot="1">
      <c r="A52" s="25">
        <v>46</v>
      </c>
      <c r="B52" s="148" t="str">
        <f>IF('6 Obecność na treningu'!B52&lt;&gt;"",'6 Obecność na treningu'!B52,"")</f>
        <v/>
      </c>
      <c r="C52" s="626"/>
      <c r="D52" s="627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2" thickBot="1">
      <c r="A53" s="25">
        <v>47</v>
      </c>
      <c r="B53" s="148" t="str">
        <f>IF('6 Obecność na treningu'!B53&lt;&gt;"",'6 Obecność na treningu'!B53,"")</f>
        <v/>
      </c>
      <c r="C53" s="626"/>
      <c r="D53" s="627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2" thickBot="1">
      <c r="A54" s="25">
        <v>48</v>
      </c>
      <c r="B54" s="148" t="str">
        <f>IF('6 Obecność na treningu'!B54&lt;&gt;"",'6 Obecność na treningu'!B54,"")</f>
        <v/>
      </c>
      <c r="C54" s="626"/>
      <c r="D54" s="627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2" thickBot="1">
      <c r="A55" s="25">
        <v>49</v>
      </c>
      <c r="B55" s="148" t="str">
        <f>IF('6 Obecność na treningu'!B55&lt;&gt;"",'6 Obecność na treningu'!B55,"")</f>
        <v/>
      </c>
      <c r="C55" s="626"/>
      <c r="D55" s="627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ht="16.2" thickBot="1">
      <c r="A56" s="25">
        <v>50</v>
      </c>
      <c r="B56" s="148" t="str">
        <f>IF('6 Obecność na treningu'!B56&lt;&gt;"",'6 Obecność na treningu'!B56,"")</f>
        <v/>
      </c>
      <c r="C56" s="626"/>
      <c r="D56" s="627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ht="16.2" thickBot="1">
      <c r="A57" s="25">
        <v>51</v>
      </c>
      <c r="B57" s="148" t="str">
        <f>IF('6 Obecność na treningu'!B57&lt;&gt;"",'6 Obecność na treningu'!B57,"")</f>
        <v/>
      </c>
      <c r="C57" s="626"/>
      <c r="D57" s="627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ht="16.2" thickBot="1">
      <c r="A58" s="25">
        <v>52</v>
      </c>
      <c r="B58" s="148" t="str">
        <f>IF('6 Obecność na treningu'!B58&lt;&gt;"",'6 Obecność na treningu'!B58,"")</f>
        <v/>
      </c>
      <c r="C58" s="626"/>
      <c r="D58" s="627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2" thickBot="1">
      <c r="A59" s="25">
        <v>53</v>
      </c>
      <c r="B59" s="148" t="str">
        <f>IF('6 Obecność na treningu'!B59&lt;&gt;"",'6 Obecność na treningu'!B59,"")</f>
        <v/>
      </c>
      <c r="C59" s="626"/>
      <c r="D59" s="627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2" thickBot="1">
      <c r="A60" s="25">
        <v>54</v>
      </c>
      <c r="B60" s="148" t="str">
        <f>IF('6 Obecność na treningu'!B60&lt;&gt;"",'6 Obecność na treningu'!B60,"")</f>
        <v/>
      </c>
      <c r="C60" s="626"/>
      <c r="D60" s="627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2" thickBot="1">
      <c r="A61" s="25">
        <v>55</v>
      </c>
      <c r="B61" s="148" t="str">
        <f>IF('6 Obecność na treningu'!B61&lt;&gt;"",'6 Obecność na treningu'!B61,"")</f>
        <v/>
      </c>
      <c r="C61" s="626"/>
      <c r="D61" s="627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2" thickBot="1">
      <c r="A62" s="25">
        <v>56</v>
      </c>
      <c r="B62" s="148" t="str">
        <f>IF('6 Obecność na treningu'!B62&lt;&gt;"",'6 Obecność na treningu'!B62,"")</f>
        <v/>
      </c>
      <c r="C62" s="626"/>
      <c r="D62" s="627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ht="16.2" thickBot="1">
      <c r="A63" s="25">
        <v>57</v>
      </c>
      <c r="B63" s="148" t="str">
        <f>IF('6 Obecność na treningu'!B63&lt;&gt;"",'6 Obecność na treningu'!B63,"")</f>
        <v/>
      </c>
      <c r="C63" s="626"/>
      <c r="D63" s="627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ht="16.2" thickBot="1">
      <c r="A64" s="25">
        <v>58</v>
      </c>
      <c r="B64" s="148" t="str">
        <f>IF('6 Obecność na treningu'!B64&lt;&gt;"",'6 Obecność na treningu'!B64,"")</f>
        <v/>
      </c>
      <c r="C64" s="626"/>
      <c r="D64" s="627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ht="16.2" thickBot="1">
      <c r="A65" s="25">
        <v>59</v>
      </c>
      <c r="B65" s="148" t="str">
        <f>IF('6 Obecność na treningu'!B65&lt;&gt;"",'6 Obecność na treningu'!B65,"")</f>
        <v/>
      </c>
      <c r="C65" s="630"/>
      <c r="D65" s="631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ht="16.2" thickBot="1">
      <c r="A66" s="25">
        <v>60</v>
      </c>
      <c r="B66" s="148" t="str">
        <f>IF('6 Obecność na treningu'!B66&lt;&gt;"",'6 Obecność na treningu'!B66,"")</f>
        <v/>
      </c>
      <c r="C66" s="628"/>
      <c r="D66" s="629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1" customFormat="1"/>
    <row r="68" spans="1:24" ht="18" thickBot="1">
      <c r="A68" s="27"/>
      <c r="B68" s="78" t="s">
        <v>84</v>
      </c>
      <c r="C68" s="27"/>
      <c r="D68" s="27"/>
      <c r="E68" s="634" t="s">
        <v>318</v>
      </c>
      <c r="F68" s="634"/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634"/>
      <c r="R68" s="634"/>
      <c r="S68" s="634"/>
      <c r="T68" s="634"/>
      <c r="U68" s="634"/>
      <c r="V68" s="634"/>
      <c r="W68" s="634"/>
      <c r="X68" s="634"/>
    </row>
    <row r="69" spans="1:24" ht="16.2" thickBot="1">
      <c r="A69" s="29" t="s">
        <v>77</v>
      </c>
      <c r="B69" s="30" t="s">
        <v>78</v>
      </c>
      <c r="C69" s="632" t="s">
        <v>125</v>
      </c>
      <c r="D69" s="633"/>
      <c r="E69" s="147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ht="16.2" thickBot="1">
      <c r="A70" s="25">
        <v>61</v>
      </c>
      <c r="B70" s="148" t="str">
        <f>IF('6 Obecność na treningu'!B70&lt;&gt;"",'6 Obecność na treningu'!B70,"")</f>
        <v/>
      </c>
      <c r="C70" s="626"/>
      <c r="D70" s="627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24" ht="16.2" thickBot="1">
      <c r="A71" s="25">
        <v>62</v>
      </c>
      <c r="B71" s="148" t="str">
        <f>IF('6 Obecność na treningu'!B71&lt;&gt;"",'6 Obecność na treningu'!B71,"")</f>
        <v/>
      </c>
      <c r="C71" s="626"/>
      <c r="D71" s="627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1:24" ht="16.2" thickBot="1">
      <c r="A72" s="25">
        <v>63</v>
      </c>
      <c r="B72" s="148" t="str">
        <f>IF('6 Obecność na treningu'!B72&lt;&gt;"",'6 Obecność na treningu'!B72,"")</f>
        <v/>
      </c>
      <c r="C72" s="626"/>
      <c r="D72" s="627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ht="16.2" thickBot="1">
      <c r="A73" s="25">
        <v>64</v>
      </c>
      <c r="B73" s="148" t="str">
        <f>IF('6 Obecność na treningu'!B73&lt;&gt;"",'6 Obecność na treningu'!B73,"")</f>
        <v/>
      </c>
      <c r="C73" s="626"/>
      <c r="D73" s="627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2" thickBot="1">
      <c r="A74" s="25">
        <v>65</v>
      </c>
      <c r="B74" s="148" t="str">
        <f>IF('6 Obecność na treningu'!B74&lt;&gt;"",'6 Obecność na treningu'!B74,"")</f>
        <v/>
      </c>
      <c r="C74" s="626"/>
      <c r="D74" s="62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2" thickBot="1">
      <c r="A75" s="25">
        <v>66</v>
      </c>
      <c r="B75" s="148" t="str">
        <f>IF('6 Obecność na treningu'!B75&lt;&gt;"",'6 Obecność na treningu'!B75,"")</f>
        <v/>
      </c>
      <c r="C75" s="626"/>
      <c r="D75" s="62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2" thickBot="1">
      <c r="A76" s="25">
        <v>67</v>
      </c>
      <c r="B76" s="148" t="str">
        <f>IF('6 Obecność na treningu'!B76&lt;&gt;"",'6 Obecność na treningu'!B76,"")</f>
        <v/>
      </c>
      <c r="C76" s="626"/>
      <c r="D76" s="627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2" thickBot="1">
      <c r="A77" s="25">
        <v>68</v>
      </c>
      <c r="B77" s="148" t="str">
        <f>IF('6 Obecność na treningu'!B77&lt;&gt;"",'6 Obecność na treningu'!B77,"")</f>
        <v/>
      </c>
      <c r="C77" s="626"/>
      <c r="D77" s="627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ht="16.2" thickBot="1">
      <c r="A78" s="25">
        <v>69</v>
      </c>
      <c r="B78" s="148" t="str">
        <f>IF('6 Obecność na treningu'!B78&lt;&gt;"",'6 Obecność na treningu'!B78,"")</f>
        <v/>
      </c>
      <c r="C78" s="626"/>
      <c r="D78" s="627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1:24" ht="16.2" thickBot="1">
      <c r="A79" s="25">
        <v>70</v>
      </c>
      <c r="B79" s="148" t="str">
        <f>IF('6 Obecność na treningu'!B79&lt;&gt;"",'6 Obecność na treningu'!B79,"")</f>
        <v/>
      </c>
      <c r="C79" s="626"/>
      <c r="D79" s="627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1:24" ht="16.2" thickBot="1">
      <c r="A80" s="25">
        <v>71</v>
      </c>
      <c r="B80" s="148" t="str">
        <f>IF('6 Obecność na treningu'!B80&lt;&gt;"",'6 Obecność na treningu'!B80,"")</f>
        <v/>
      </c>
      <c r="C80" s="626"/>
      <c r="D80" s="627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16.2" thickBot="1">
      <c r="A81" s="25">
        <v>72</v>
      </c>
      <c r="B81" s="148" t="str">
        <f>IF('6 Obecność na treningu'!B81&lt;&gt;"",'6 Obecność na treningu'!B81,"")</f>
        <v/>
      </c>
      <c r="C81" s="626"/>
      <c r="D81" s="627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2" thickBot="1">
      <c r="A82" s="25">
        <v>73</v>
      </c>
      <c r="B82" s="148" t="str">
        <f>IF('6 Obecność na treningu'!B82&lt;&gt;"",'6 Obecność na treningu'!B82,"")</f>
        <v/>
      </c>
      <c r="C82" s="626"/>
      <c r="D82" s="627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2" thickBot="1">
      <c r="A83" s="25">
        <v>74</v>
      </c>
      <c r="B83" s="148" t="str">
        <f>IF('6 Obecność na treningu'!B83&lt;&gt;"",'6 Obecność na treningu'!B83,"")</f>
        <v/>
      </c>
      <c r="C83" s="626"/>
      <c r="D83" s="627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2" thickBot="1">
      <c r="A84" s="25">
        <v>75</v>
      </c>
      <c r="B84" s="148" t="str">
        <f>IF('6 Obecność na treningu'!B84&lt;&gt;"",'6 Obecność na treningu'!B84,"")</f>
        <v/>
      </c>
      <c r="C84" s="626"/>
      <c r="D84" s="627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2" thickBot="1">
      <c r="A85" s="25">
        <v>76</v>
      </c>
      <c r="B85" s="148" t="str">
        <f>IF('6 Obecność na treningu'!B85&lt;&gt;"",'6 Obecność na treningu'!B85,"")</f>
        <v/>
      </c>
      <c r="C85" s="626"/>
      <c r="D85" s="627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24" ht="16.2" thickBot="1">
      <c r="A86" s="25">
        <v>77</v>
      </c>
      <c r="B86" s="148" t="str">
        <f>IF('6 Obecność na treningu'!B86&lt;&gt;"",'6 Obecność na treningu'!B86,"")</f>
        <v/>
      </c>
      <c r="C86" s="626"/>
      <c r="D86" s="627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1:24" ht="16.2" thickBot="1">
      <c r="A87" s="25">
        <v>78</v>
      </c>
      <c r="B87" s="148" t="str">
        <f>IF('6 Obecność na treningu'!B87&lt;&gt;"",'6 Obecność na treningu'!B87,"")</f>
        <v/>
      </c>
      <c r="C87" s="626"/>
      <c r="D87" s="627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1:24" ht="16.2" thickBot="1">
      <c r="A88" s="25">
        <v>79</v>
      </c>
      <c r="B88" s="148" t="str">
        <f>IF('6 Obecność na treningu'!B88&lt;&gt;"",'6 Obecność na treningu'!B88,"")</f>
        <v/>
      </c>
      <c r="C88" s="626"/>
      <c r="D88" s="627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2" thickBot="1">
      <c r="A89" s="25">
        <v>80</v>
      </c>
      <c r="B89" s="148" t="str">
        <f>IF('6 Obecność na treningu'!B89&lt;&gt;"",'6 Obecność na treningu'!B89,"")</f>
        <v/>
      </c>
      <c r="C89" s="626"/>
      <c r="D89" s="627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2" thickBot="1">
      <c r="A90" s="25">
        <v>81</v>
      </c>
      <c r="B90" s="148" t="str">
        <f>IF('6 Obecność na treningu'!B90&lt;&gt;"",'6 Obecność na treningu'!B90,"")</f>
        <v/>
      </c>
      <c r="C90" s="626"/>
      <c r="D90" s="627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2" thickBot="1">
      <c r="A91" s="25">
        <v>82</v>
      </c>
      <c r="B91" s="148" t="str">
        <f>IF('6 Obecność na treningu'!B91&lt;&gt;"",'6 Obecność na treningu'!B91,"")</f>
        <v/>
      </c>
      <c r="C91" s="626"/>
      <c r="D91" s="627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2" thickBot="1">
      <c r="A92" s="25">
        <v>83</v>
      </c>
      <c r="B92" s="148" t="str">
        <f>IF('6 Obecność na treningu'!B92&lt;&gt;"",'6 Obecność na treningu'!B92,"")</f>
        <v/>
      </c>
      <c r="C92" s="626"/>
      <c r="D92" s="627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24" ht="16.2" thickBot="1">
      <c r="A93" s="25">
        <v>84</v>
      </c>
      <c r="B93" s="148" t="str">
        <f>IF('6 Obecność na treningu'!B93&lt;&gt;"",'6 Obecność na treningu'!B93,"")</f>
        <v/>
      </c>
      <c r="C93" s="626"/>
      <c r="D93" s="627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</row>
    <row r="94" spans="1:24" ht="16.2" thickBot="1">
      <c r="A94" s="25">
        <v>85</v>
      </c>
      <c r="B94" s="148" t="str">
        <f>IF('6 Obecność na treningu'!B94&lt;&gt;"",'6 Obecność na treningu'!B94,"")</f>
        <v/>
      </c>
      <c r="C94" s="626"/>
      <c r="D94" s="627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</row>
    <row r="95" spans="1:24" ht="16.2" thickBot="1">
      <c r="A95" s="25">
        <v>86</v>
      </c>
      <c r="B95" s="148" t="str">
        <f>IF('6 Obecność na treningu'!B95&lt;&gt;"",'6 Obecność na treningu'!B95,"")</f>
        <v/>
      </c>
      <c r="C95" s="626"/>
      <c r="D95" s="627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24" ht="16.2" thickBot="1">
      <c r="A96" s="25">
        <v>87</v>
      </c>
      <c r="B96" s="148" t="str">
        <f>IF('6 Obecność na treningu'!B96&lt;&gt;"",'6 Obecność na treningu'!B96,"")</f>
        <v/>
      </c>
      <c r="C96" s="626"/>
      <c r="D96" s="627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</row>
    <row r="97" spans="1:24" ht="16.2" thickBot="1">
      <c r="A97" s="25">
        <v>88</v>
      </c>
      <c r="B97" s="148" t="str">
        <f>IF('6 Obecność na treningu'!B97&lt;&gt;"",'6 Obecność na treningu'!B97,"")</f>
        <v/>
      </c>
      <c r="C97" s="626"/>
      <c r="D97" s="627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</row>
    <row r="98" spans="1:24" ht="16.2" thickBot="1">
      <c r="A98" s="25">
        <v>89</v>
      </c>
      <c r="B98" s="148" t="str">
        <f>IF('6 Obecność na treningu'!B98&lt;&gt;"",'6 Obecność na treningu'!B98,"")</f>
        <v/>
      </c>
      <c r="C98" s="630"/>
      <c r="D98" s="631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</row>
    <row r="99" spans="1:24" ht="16.2" thickBot="1">
      <c r="A99" s="25">
        <v>90</v>
      </c>
      <c r="B99" s="148" t="str">
        <f>IF('6 Obecność na treningu'!B99&lt;&gt;"",'6 Obecność na treningu'!B99,"")</f>
        <v/>
      </c>
      <c r="C99" s="628"/>
      <c r="D99" s="629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" thickBot="1">
      <c r="A101" s="52"/>
      <c r="B101" s="78" t="s">
        <v>84</v>
      </c>
      <c r="C101" s="52"/>
      <c r="D101" s="52"/>
      <c r="E101" s="634" t="s">
        <v>318</v>
      </c>
      <c r="F101" s="634"/>
      <c r="G101" s="634"/>
      <c r="H101" s="634"/>
      <c r="I101" s="634"/>
      <c r="J101" s="634"/>
      <c r="K101" s="634"/>
      <c r="L101" s="634"/>
      <c r="M101" s="634"/>
      <c r="N101" s="634"/>
      <c r="O101" s="634"/>
      <c r="P101" s="634"/>
      <c r="Q101" s="634"/>
      <c r="R101" s="634"/>
      <c r="S101" s="634"/>
      <c r="T101" s="634"/>
      <c r="U101" s="634"/>
      <c r="V101" s="634"/>
      <c r="W101" s="634"/>
      <c r="X101" s="634"/>
    </row>
    <row r="102" spans="1:24" ht="16.2" thickBot="1">
      <c r="A102" s="29" t="s">
        <v>77</v>
      </c>
      <c r="B102" s="30" t="s">
        <v>78</v>
      </c>
      <c r="C102" s="632" t="s">
        <v>125</v>
      </c>
      <c r="D102" s="633"/>
      <c r="E102" s="147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</row>
    <row r="103" spans="1:24" ht="16.2" thickBot="1">
      <c r="A103" s="25">
        <v>91</v>
      </c>
      <c r="B103" s="148" t="str">
        <f>IF('6 Obecność na treningu'!B103&lt;&gt;"",'6 Obecność na treningu'!B103,"")</f>
        <v/>
      </c>
      <c r="C103" s="626"/>
      <c r="D103" s="627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</row>
    <row r="104" spans="1:24" ht="16.2" thickBot="1">
      <c r="A104" s="25">
        <v>92</v>
      </c>
      <c r="B104" s="148" t="str">
        <f>IF('6 Obecność na treningu'!B104&lt;&gt;"",'6 Obecność na treningu'!B104,"")</f>
        <v/>
      </c>
      <c r="C104" s="626"/>
      <c r="D104" s="627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</row>
    <row r="105" spans="1:24" ht="16.2" thickBot="1">
      <c r="A105" s="25">
        <v>93</v>
      </c>
      <c r="B105" s="148" t="str">
        <f>IF('6 Obecność na treningu'!B105&lt;&gt;"",'6 Obecność na treningu'!B105,"")</f>
        <v/>
      </c>
      <c r="C105" s="626"/>
      <c r="D105" s="627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</row>
    <row r="106" spans="1:24" ht="16.2" thickBot="1">
      <c r="A106" s="25">
        <v>94</v>
      </c>
      <c r="B106" s="148" t="str">
        <f>IF('6 Obecność na treningu'!B106&lt;&gt;"",'6 Obecność na treningu'!B106,"")</f>
        <v/>
      </c>
      <c r="C106" s="626"/>
      <c r="D106" s="627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</row>
    <row r="107" spans="1:24" ht="16.2" thickBot="1">
      <c r="A107" s="25">
        <v>95</v>
      </c>
      <c r="B107" s="148" t="str">
        <f>IF('6 Obecność na treningu'!B107&lt;&gt;"",'6 Obecność na treningu'!B107,"")</f>
        <v/>
      </c>
      <c r="C107" s="626"/>
      <c r="D107" s="627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</row>
    <row r="108" spans="1:24" ht="16.2" thickBot="1">
      <c r="A108" s="25">
        <v>96</v>
      </c>
      <c r="B108" s="148" t="str">
        <f>IF('6 Obecność na treningu'!B108&lt;&gt;"",'6 Obecność na treningu'!B108,"")</f>
        <v/>
      </c>
      <c r="C108" s="626"/>
      <c r="D108" s="627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</row>
    <row r="109" spans="1:24" ht="16.2" thickBot="1">
      <c r="A109" s="25">
        <v>97</v>
      </c>
      <c r="B109" s="148" t="str">
        <f>IF('6 Obecność na treningu'!B109&lt;&gt;"",'6 Obecność na treningu'!B109,"")</f>
        <v/>
      </c>
      <c r="C109" s="626"/>
      <c r="D109" s="627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</row>
    <row r="110" spans="1:24" ht="16.2" thickBot="1">
      <c r="A110" s="25">
        <v>98</v>
      </c>
      <c r="B110" s="148" t="str">
        <f>IF('6 Obecność na treningu'!B110&lt;&gt;"",'6 Obecność na treningu'!B110,"")</f>
        <v/>
      </c>
      <c r="C110" s="626"/>
      <c r="D110" s="627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</row>
    <row r="111" spans="1:24" ht="16.2" thickBot="1">
      <c r="A111" s="25">
        <v>99</v>
      </c>
      <c r="B111" s="148" t="str">
        <f>IF('6 Obecność na treningu'!B111&lt;&gt;"",'6 Obecność na treningu'!B111,"")</f>
        <v/>
      </c>
      <c r="C111" s="626"/>
      <c r="D111" s="627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</row>
    <row r="112" spans="1:24" ht="16.2" thickBot="1">
      <c r="A112" s="25">
        <v>100</v>
      </c>
      <c r="B112" s="148" t="str">
        <f>IF('6 Obecność na treningu'!B112&lt;&gt;"",'6 Obecność na treningu'!B112,"")</f>
        <v/>
      </c>
      <c r="C112" s="626"/>
      <c r="D112" s="627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</row>
    <row r="113" spans="1:24" ht="16.2" thickBot="1">
      <c r="A113" s="25">
        <v>101</v>
      </c>
      <c r="B113" s="148" t="str">
        <f>IF('6 Obecność na treningu'!B113&lt;&gt;"",'6 Obecność na treningu'!B113,"")</f>
        <v/>
      </c>
      <c r="C113" s="626"/>
      <c r="D113" s="627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</row>
    <row r="114" spans="1:24" ht="16.2" thickBot="1">
      <c r="A114" s="25">
        <v>102</v>
      </c>
      <c r="B114" s="148" t="str">
        <f>IF('6 Obecność na treningu'!B114&lt;&gt;"",'6 Obecność na treningu'!B114,"")</f>
        <v/>
      </c>
      <c r="C114" s="626"/>
      <c r="D114" s="627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</row>
    <row r="115" spans="1:24" ht="16.2" thickBot="1">
      <c r="A115" s="25">
        <v>103</v>
      </c>
      <c r="B115" s="148" t="str">
        <f>IF('6 Obecność na treningu'!B115&lt;&gt;"",'6 Obecność na treningu'!B115,"")</f>
        <v/>
      </c>
      <c r="C115" s="626"/>
      <c r="D115" s="627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</row>
    <row r="116" spans="1:24" ht="16.2" thickBot="1">
      <c r="A116" s="25">
        <v>104</v>
      </c>
      <c r="B116" s="148" t="str">
        <f>IF('6 Obecność na treningu'!B116&lt;&gt;"",'6 Obecność na treningu'!B116,"")</f>
        <v/>
      </c>
      <c r="C116" s="626"/>
      <c r="D116" s="627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</row>
    <row r="117" spans="1:24" ht="16.2" thickBot="1">
      <c r="A117" s="25">
        <v>105</v>
      </c>
      <c r="B117" s="148" t="str">
        <f>IF('6 Obecność na treningu'!B117&lt;&gt;"",'6 Obecność na treningu'!B117,"")</f>
        <v/>
      </c>
      <c r="C117" s="626"/>
      <c r="D117" s="627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</row>
    <row r="118" spans="1:24" ht="16.2" thickBot="1">
      <c r="A118" s="25">
        <v>106</v>
      </c>
      <c r="B118" s="148" t="str">
        <f>IF('6 Obecność na treningu'!B118&lt;&gt;"",'6 Obecność na treningu'!B118,"")</f>
        <v/>
      </c>
      <c r="C118" s="626"/>
      <c r="D118" s="627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</row>
    <row r="119" spans="1:24" ht="16.2" thickBot="1">
      <c r="A119" s="25">
        <v>107</v>
      </c>
      <c r="B119" s="148" t="str">
        <f>IF('6 Obecność na treningu'!B119&lt;&gt;"",'6 Obecność na treningu'!B119,"")</f>
        <v/>
      </c>
      <c r="C119" s="626"/>
      <c r="D119" s="627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</row>
    <row r="120" spans="1:24" ht="16.2" thickBot="1">
      <c r="A120" s="25">
        <v>108</v>
      </c>
      <c r="B120" s="148" t="str">
        <f>IF('6 Obecność na treningu'!B120&lt;&gt;"",'6 Obecność na treningu'!B120,"")</f>
        <v/>
      </c>
      <c r="C120" s="626"/>
      <c r="D120" s="627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</row>
    <row r="121" spans="1:24" ht="16.2" thickBot="1">
      <c r="A121" s="25">
        <v>109</v>
      </c>
      <c r="B121" s="148" t="str">
        <f>IF('6 Obecność na treningu'!B121&lt;&gt;"",'6 Obecność na treningu'!B121,"")</f>
        <v/>
      </c>
      <c r="C121" s="626"/>
      <c r="D121" s="627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</row>
    <row r="122" spans="1:24" ht="16.2" thickBot="1">
      <c r="A122" s="25">
        <v>110</v>
      </c>
      <c r="B122" s="148" t="str">
        <f>IF('6 Obecność na treningu'!B122&lt;&gt;"",'6 Obecność na treningu'!B122,"")</f>
        <v/>
      </c>
      <c r="C122" s="626"/>
      <c r="D122" s="627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</row>
    <row r="123" spans="1:24" ht="16.2" thickBot="1">
      <c r="A123" s="25">
        <v>111</v>
      </c>
      <c r="B123" s="148" t="str">
        <f>IF('6 Obecność na treningu'!B123&lt;&gt;"",'6 Obecność na treningu'!B123,"")</f>
        <v/>
      </c>
      <c r="C123" s="626"/>
      <c r="D123" s="627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</row>
    <row r="124" spans="1:24" ht="16.2" thickBot="1">
      <c r="A124" s="25">
        <v>112</v>
      </c>
      <c r="B124" s="148" t="str">
        <f>IF('6 Obecność na treningu'!B124&lt;&gt;"",'6 Obecność na treningu'!B124,"")</f>
        <v/>
      </c>
      <c r="C124" s="626"/>
      <c r="D124" s="627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</row>
    <row r="125" spans="1:24" ht="16.2" thickBot="1">
      <c r="A125" s="25">
        <v>113</v>
      </c>
      <c r="B125" s="148" t="str">
        <f>IF('6 Obecność na treningu'!B125&lt;&gt;"",'6 Obecność na treningu'!B125,"")</f>
        <v/>
      </c>
      <c r="C125" s="626"/>
      <c r="D125" s="627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</row>
    <row r="126" spans="1:24" ht="16.2" thickBot="1">
      <c r="A126" s="25">
        <v>114</v>
      </c>
      <c r="B126" s="148" t="str">
        <f>IF('6 Obecność na treningu'!B126&lt;&gt;"",'6 Obecność na treningu'!B126,"")</f>
        <v/>
      </c>
      <c r="C126" s="626"/>
      <c r="D126" s="627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</row>
    <row r="127" spans="1:24" ht="16.2" thickBot="1">
      <c r="A127" s="25">
        <v>115</v>
      </c>
      <c r="B127" s="148" t="str">
        <f>IF('6 Obecność na treningu'!B127&lt;&gt;"",'6 Obecność na treningu'!B127,"")</f>
        <v/>
      </c>
      <c r="C127" s="626"/>
      <c r="D127" s="627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</row>
    <row r="128" spans="1:24" ht="16.2" thickBot="1">
      <c r="A128" s="25">
        <v>116</v>
      </c>
      <c r="B128" s="148" t="str">
        <f>IF('6 Obecność na treningu'!B128&lt;&gt;"",'6 Obecność na treningu'!B128,"")</f>
        <v/>
      </c>
      <c r="C128" s="626"/>
      <c r="D128" s="627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</row>
    <row r="129" spans="1:24" ht="16.2" thickBot="1">
      <c r="A129" s="25">
        <v>117</v>
      </c>
      <c r="B129" s="148" t="str">
        <f>IF('6 Obecność na treningu'!B129&lt;&gt;"",'6 Obecność na treningu'!B129,"")</f>
        <v/>
      </c>
      <c r="C129" s="626"/>
      <c r="D129" s="627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</row>
    <row r="130" spans="1:24" ht="16.2" thickBot="1">
      <c r="A130" s="25">
        <v>118</v>
      </c>
      <c r="B130" s="148" t="str">
        <f>IF('6 Obecność na treningu'!B130&lt;&gt;"",'6 Obecność na treningu'!B130,"")</f>
        <v/>
      </c>
      <c r="C130" s="626"/>
      <c r="D130" s="627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</row>
    <row r="131" spans="1:24" ht="16.2" thickBot="1">
      <c r="A131" s="25">
        <v>119</v>
      </c>
      <c r="B131" s="148" t="str">
        <f>IF('6 Obecność na treningu'!B131&lt;&gt;"",'6 Obecność na treningu'!B131,"")</f>
        <v/>
      </c>
      <c r="C131" s="630"/>
      <c r="D131" s="631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</row>
    <row r="132" spans="1:24" ht="16.2" thickBot="1">
      <c r="A132" s="25">
        <v>120</v>
      </c>
      <c r="B132" s="148" t="str">
        <f>IF('6 Obecność na treningu'!B132&lt;&gt;"",'6 Obecność na treningu'!B132,"")</f>
        <v/>
      </c>
      <c r="C132" s="628"/>
      <c r="D132" s="629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</row>
  </sheetData>
  <mergeCells count="128">
    <mergeCell ref="E101:X101"/>
    <mergeCell ref="E68:X68"/>
    <mergeCell ref="E35:X35"/>
    <mergeCell ref="E1:X1"/>
    <mergeCell ref="C2:D2"/>
    <mergeCell ref="C32:D32"/>
    <mergeCell ref="C31:D31"/>
    <mergeCell ref="C30:D30"/>
    <mergeCell ref="C38:D38"/>
    <mergeCell ref="C39:D39"/>
    <mergeCell ref="C4:D4"/>
    <mergeCell ref="C3:D3"/>
    <mergeCell ref="C37:D37"/>
    <mergeCell ref="C13:D13"/>
    <mergeCell ref="C12:D12"/>
    <mergeCell ref="C11:D11"/>
    <mergeCell ref="C10:D10"/>
    <mergeCell ref="C21:D21"/>
    <mergeCell ref="C40:D40"/>
    <mergeCell ref="C41:D41"/>
    <mergeCell ref="C42:D42"/>
    <mergeCell ref="C43:D43"/>
    <mergeCell ref="C7:D7"/>
    <mergeCell ref="C6:D6"/>
    <mergeCell ref="C8:D8"/>
    <mergeCell ref="C19:D19"/>
    <mergeCell ref="C18:D18"/>
    <mergeCell ref="C17:D17"/>
    <mergeCell ref="C5:D5"/>
    <mergeCell ref="C16:D16"/>
    <mergeCell ref="C15:D15"/>
    <mergeCell ref="C14:D14"/>
    <mergeCell ref="C27:D27"/>
    <mergeCell ref="C26:D26"/>
    <mergeCell ref="C25:D25"/>
    <mergeCell ref="C24:D24"/>
    <mergeCell ref="C23:D23"/>
    <mergeCell ref="C22:D22"/>
    <mergeCell ref="C36:D36"/>
    <mergeCell ref="C29:D29"/>
    <mergeCell ref="C28:D28"/>
    <mergeCell ref="C20:D20"/>
    <mergeCell ref="C9:D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70:D70"/>
    <mergeCell ref="C56:D56"/>
    <mergeCell ref="C57:D57"/>
    <mergeCell ref="C58:D58"/>
    <mergeCell ref="C59:D59"/>
    <mergeCell ref="C60:D60"/>
    <mergeCell ref="C61:D61"/>
    <mergeCell ref="C69:D69"/>
    <mergeCell ref="C77:D77"/>
    <mergeCell ref="C78:D78"/>
    <mergeCell ref="C79:D79"/>
    <mergeCell ref="C80:D80"/>
    <mergeCell ref="C81:D81"/>
    <mergeCell ref="C82:D82"/>
    <mergeCell ref="C91:D91"/>
    <mergeCell ref="C92:D92"/>
    <mergeCell ref="C93:D93"/>
    <mergeCell ref="C94:D94"/>
    <mergeCell ref="C71:D71"/>
    <mergeCell ref="C72:D72"/>
    <mergeCell ref="C73:D73"/>
    <mergeCell ref="C74:D74"/>
    <mergeCell ref="C75:D75"/>
    <mergeCell ref="C76:D76"/>
    <mergeCell ref="C110:D110"/>
    <mergeCell ref="C111:D111"/>
    <mergeCell ref="C83:D83"/>
    <mergeCell ref="C84:D84"/>
    <mergeCell ref="C85:D85"/>
    <mergeCell ref="C86:D86"/>
    <mergeCell ref="C87:D87"/>
    <mergeCell ref="C88:D88"/>
    <mergeCell ref="C89:D89"/>
    <mergeCell ref="C90:D90"/>
    <mergeCell ref="C99:D99"/>
    <mergeCell ref="C103:D103"/>
    <mergeCell ref="C102:D102"/>
    <mergeCell ref="C95:D95"/>
    <mergeCell ref="C96:D96"/>
    <mergeCell ref="C97:D97"/>
    <mergeCell ref="C98:D98"/>
    <mergeCell ref="C132:D132"/>
    <mergeCell ref="C122:D122"/>
    <mergeCell ref="C123:D123"/>
    <mergeCell ref="C120:D120"/>
    <mergeCell ref="C121:D121"/>
    <mergeCell ref="C128:D128"/>
    <mergeCell ref="C129:D129"/>
    <mergeCell ref="C130:D130"/>
    <mergeCell ref="C131:D131"/>
    <mergeCell ref="C124:D124"/>
    <mergeCell ref="C125:D125"/>
    <mergeCell ref="C126:D126"/>
    <mergeCell ref="C127:D127"/>
    <mergeCell ref="C117:D117"/>
    <mergeCell ref="C118:D118"/>
    <mergeCell ref="C119:D119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12:D112"/>
    <mergeCell ref="C113:D113"/>
    <mergeCell ref="C116:D116"/>
  </mergeCells>
  <dataValidations count="4">
    <dataValidation type="list" allowBlank="1" showInputMessage="1" showErrorMessage="1" sqref="X33:X34" xr:uid="{00000000-0002-0000-0600-000000000000}">
      <formula1>$Z$1:$Z$3</formula1>
    </dataValidation>
    <dataValidation type="list" showInputMessage="1" showErrorMessage="1" sqref="E33:W34" xr:uid="{00000000-0002-0000-0600-000001000000}">
      <formula1>$Z$1:$Z$3</formula1>
    </dataValidation>
    <dataValidation allowBlank="1" showInputMessage="1" showErrorMessage="1" promptTitle="Uwaga!!!" prompt="Proszę uzupełniać tylko białe pola - pola szare wypełnią się automatycznie po wypełnieniu preliminarza!!!_x000a__x000a_W polu obecności proszę wybrać właściwą wartość z rozwijanej listy!!!" sqref="A1" xr:uid="{00000000-0002-0000-0600-000002000000}"/>
    <dataValidation showInputMessage="1" showErrorMessage="1" sqref="E2:X32 E36:X66 E69:X99 E102:X132" xr:uid="{00000000-0002-0000-0600-000003000000}"/>
  </dataValidation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rowBreaks count="3" manualBreakCount="3">
    <brk id="33" max="51" man="1"/>
    <brk id="67" max="51" man="1"/>
    <brk id="99" max="5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G45"/>
  <sheetViews>
    <sheetView view="pageBreakPreview" zoomScale="70" zoomScaleNormal="40" zoomScaleSheetLayoutView="70" workbookViewId="0">
      <selection activeCell="B4" sqref="B4:G4"/>
    </sheetView>
  </sheetViews>
  <sheetFormatPr defaultRowHeight="13.8"/>
  <cols>
    <col min="1" max="1" width="1.09765625" style="1" customWidth="1"/>
    <col min="2" max="2" width="9" style="1" customWidth="1"/>
    <col min="3" max="3" width="14.3984375" style="1" customWidth="1"/>
    <col min="4" max="4" width="22.5" style="1" customWidth="1"/>
    <col min="5" max="5" width="9" style="1" customWidth="1"/>
    <col min="6" max="6" width="5.59765625" style="1" customWidth="1"/>
    <col min="7" max="7" width="21.796875" style="1" customWidth="1"/>
    <col min="8" max="8" width="1.59765625" style="1" customWidth="1"/>
    <col min="9" max="9" width="1" style="1" customWidth="1"/>
    <col min="10" max="10" width="13.59765625" customWidth="1"/>
    <col min="12" max="12" width="22.19921875" customWidth="1"/>
    <col min="15" max="15" width="15.19921875" customWidth="1"/>
    <col min="18" max="18" width="23.69921875" customWidth="1"/>
    <col min="21" max="21" width="23.59765625" customWidth="1"/>
    <col min="24" max="24" width="18.3984375" customWidth="1"/>
    <col min="27" max="27" width="17" customWidth="1"/>
    <col min="30" max="30" width="19" customWidth="1"/>
    <col min="33" max="33" width="20" customWidth="1"/>
  </cols>
  <sheetData>
    <row r="1" spans="2:33" s="1" customFormat="1" ht="19.5" customHeight="1">
      <c r="B1" s="650" t="s">
        <v>368</v>
      </c>
      <c r="C1" s="650"/>
      <c r="D1" s="650"/>
      <c r="E1" s="650"/>
      <c r="F1" s="650"/>
      <c r="G1" s="650"/>
      <c r="H1" s="343"/>
      <c r="K1" s="108"/>
      <c r="L1" s="634" t="s">
        <v>149</v>
      </c>
      <c r="M1" s="634"/>
      <c r="N1" s="634"/>
      <c r="Q1" s="108"/>
      <c r="R1" s="634" t="s">
        <v>149</v>
      </c>
      <c r="S1" s="634"/>
      <c r="T1" s="634"/>
      <c r="W1" s="108"/>
      <c r="X1" s="634" t="s">
        <v>149</v>
      </c>
      <c r="Y1" s="634"/>
      <c r="Z1" s="634"/>
      <c r="AC1" s="108"/>
      <c r="AD1" s="634" t="s">
        <v>149</v>
      </c>
      <c r="AE1" s="634"/>
      <c r="AF1" s="634"/>
    </row>
    <row r="2" spans="2:33" s="1" customFormat="1" ht="19.5" customHeight="1">
      <c r="B2" s="650"/>
      <c r="C2" s="650"/>
      <c r="D2" s="650"/>
      <c r="E2" s="650"/>
      <c r="F2" s="650"/>
      <c r="G2" s="650"/>
      <c r="H2" s="343"/>
      <c r="J2" s="156" t="s">
        <v>330</v>
      </c>
      <c r="K2" s="1" t="e">
        <f>'5 Uwagi organizacyjne'!$C$6&amp;" "&amp;'5 Uwagi organizacyjne'!$E$6</f>
        <v>#NUM!</v>
      </c>
      <c r="O2" s="156" t="s">
        <v>321</v>
      </c>
      <c r="P2" s="156" t="s">
        <v>330</v>
      </c>
      <c r="Q2" s="1" t="e">
        <f>'5 Uwagi organizacyjne'!$C$6&amp;" "&amp;'5 Uwagi organizacyjne'!$E$6</f>
        <v>#NUM!</v>
      </c>
      <c r="U2" s="156" t="s">
        <v>321</v>
      </c>
      <c r="V2" s="156" t="s">
        <v>330</v>
      </c>
      <c r="W2" s="1" t="e">
        <f>'5 Uwagi organizacyjne'!$C$6&amp;" "&amp;'5 Uwagi organizacyjne'!$E$6</f>
        <v>#NUM!</v>
      </c>
      <c r="AA2" s="156" t="s">
        <v>321</v>
      </c>
      <c r="AB2" s="156" t="s">
        <v>330</v>
      </c>
      <c r="AC2" s="1" t="e">
        <f>'5 Uwagi organizacyjne'!$C$6&amp;" "&amp;'5 Uwagi organizacyjne'!$E$6</f>
        <v>#NUM!</v>
      </c>
      <c r="AG2" s="156" t="s">
        <v>321</v>
      </c>
    </row>
    <row r="3" spans="2:33">
      <c r="J3" s="640" t="s">
        <v>78</v>
      </c>
      <c r="K3" s="640"/>
      <c r="L3" s="640"/>
      <c r="M3" s="640" t="s">
        <v>150</v>
      </c>
      <c r="N3" s="640"/>
      <c r="O3" s="640"/>
      <c r="P3" s="640" t="s">
        <v>78</v>
      </c>
      <c r="Q3" s="640"/>
      <c r="R3" s="640"/>
      <c r="S3" s="640" t="s">
        <v>150</v>
      </c>
      <c r="T3" s="640"/>
      <c r="U3" s="640"/>
      <c r="V3" s="640" t="s">
        <v>78</v>
      </c>
      <c r="W3" s="640"/>
      <c r="X3" s="640"/>
      <c r="Y3" s="640" t="s">
        <v>150</v>
      </c>
      <c r="Z3" s="640"/>
      <c r="AA3" s="640"/>
      <c r="AB3" s="640" t="s">
        <v>78</v>
      </c>
      <c r="AC3" s="640"/>
      <c r="AD3" s="640"/>
      <c r="AE3" s="640" t="s">
        <v>150</v>
      </c>
      <c r="AF3" s="640"/>
      <c r="AG3" s="640"/>
    </row>
    <row r="4" spans="2:33" ht="30" customHeight="1">
      <c r="B4" s="649" t="s">
        <v>370</v>
      </c>
      <c r="C4" s="649"/>
      <c r="D4" s="649"/>
      <c r="E4" s="649"/>
      <c r="F4" s="649"/>
      <c r="G4" s="649"/>
      <c r="H4" s="337"/>
      <c r="J4" s="637" t="str">
        <f>IF('6 Obecność na treningu'!B11="","",'6 Obecność na treningu'!B11)</f>
        <v/>
      </c>
      <c r="K4" s="637"/>
      <c r="L4" s="637"/>
      <c r="M4" s="636" t="s">
        <v>151</v>
      </c>
      <c r="N4" s="636"/>
      <c r="O4" s="636"/>
      <c r="P4" s="637" t="str">
        <f>IF('6 Obecność na treningu'!B45="","",'6 Obecność na treningu'!B45)</f>
        <v/>
      </c>
      <c r="Q4" s="637"/>
      <c r="R4" s="637"/>
      <c r="S4" s="636" t="s">
        <v>151</v>
      </c>
      <c r="T4" s="636"/>
      <c r="U4" s="636"/>
      <c r="V4" s="637" t="str">
        <f>IF('6 Obecność na treningu'!B78="","",'6 Obecność na treningu'!B78)</f>
        <v/>
      </c>
      <c r="W4" s="637"/>
      <c r="X4" s="637"/>
      <c r="Y4" s="636" t="s">
        <v>151</v>
      </c>
      <c r="Z4" s="636"/>
      <c r="AA4" s="636"/>
      <c r="AB4" s="637" t="str">
        <f>IF('6 Obecność na treningu'!B111="","",'6 Obecność na treningu'!B111)</f>
        <v/>
      </c>
      <c r="AC4" s="637"/>
      <c r="AD4" s="637"/>
      <c r="AE4" s="636" t="s">
        <v>151</v>
      </c>
      <c r="AF4" s="636"/>
      <c r="AG4" s="636"/>
    </row>
    <row r="5" spans="2:33" ht="30" customHeight="1">
      <c r="B5" s="649" t="s">
        <v>371</v>
      </c>
      <c r="C5" s="649"/>
      <c r="D5" s="649"/>
      <c r="E5" s="649"/>
      <c r="F5" s="649"/>
      <c r="G5" s="649"/>
      <c r="H5" s="216"/>
      <c r="J5" s="637" t="str">
        <f>IF('6 Obecność na treningu'!B12="","",'6 Obecność na treningu'!B12)</f>
        <v/>
      </c>
      <c r="K5" s="637"/>
      <c r="L5" s="637"/>
      <c r="M5" s="636" t="s">
        <v>151</v>
      </c>
      <c r="N5" s="636"/>
      <c r="O5" s="636"/>
      <c r="P5" s="637" t="str">
        <f>IF('6 Obecność na treningu'!B46="","",'6 Obecność na treningu'!B46)</f>
        <v/>
      </c>
      <c r="Q5" s="637"/>
      <c r="R5" s="637"/>
      <c r="S5" s="636" t="s">
        <v>151</v>
      </c>
      <c r="T5" s="636"/>
      <c r="U5" s="636"/>
      <c r="V5" s="637" t="str">
        <f>IF('6 Obecność na treningu'!B79="","",'6 Obecność na treningu'!B79)</f>
        <v/>
      </c>
      <c r="W5" s="637"/>
      <c r="X5" s="637"/>
      <c r="Y5" s="636" t="s">
        <v>151</v>
      </c>
      <c r="Z5" s="636"/>
      <c r="AA5" s="636"/>
      <c r="AB5" s="637" t="str">
        <f>IF('6 Obecność na treningu'!B112="","",'6 Obecność na treningu'!B112)</f>
        <v/>
      </c>
      <c r="AC5" s="637"/>
      <c r="AD5" s="637"/>
      <c r="AE5" s="636" t="s">
        <v>151</v>
      </c>
      <c r="AF5" s="636"/>
      <c r="AG5" s="636"/>
    </row>
    <row r="6" spans="2:33" ht="30" customHeight="1">
      <c r="B6" s="649" t="s">
        <v>372</v>
      </c>
      <c r="C6" s="649"/>
      <c r="D6" s="649"/>
      <c r="E6" s="649"/>
      <c r="F6" s="649"/>
      <c r="G6" s="649"/>
      <c r="H6" s="216"/>
      <c r="J6" s="637" t="str">
        <f>IF('6 Obecność na treningu'!B13="","",'6 Obecność na treningu'!B13)</f>
        <v/>
      </c>
      <c r="K6" s="637"/>
      <c r="L6" s="637"/>
      <c r="M6" s="636" t="s">
        <v>151</v>
      </c>
      <c r="N6" s="636"/>
      <c r="O6" s="636"/>
      <c r="P6" s="637" t="str">
        <f>IF('6 Obecność na treningu'!B47="","",'6 Obecność na treningu'!B47)</f>
        <v/>
      </c>
      <c r="Q6" s="637"/>
      <c r="R6" s="637"/>
      <c r="S6" s="636" t="s">
        <v>151</v>
      </c>
      <c r="T6" s="636"/>
      <c r="U6" s="636"/>
      <c r="V6" s="637" t="str">
        <f>IF('6 Obecność na treningu'!B80="","",'6 Obecność na treningu'!B80)</f>
        <v/>
      </c>
      <c r="W6" s="637"/>
      <c r="X6" s="637"/>
      <c r="Y6" s="636" t="s">
        <v>151</v>
      </c>
      <c r="Z6" s="636"/>
      <c r="AA6" s="636"/>
      <c r="AB6" s="637" t="str">
        <f>IF('6 Obecność na treningu'!B113="","",'6 Obecność na treningu'!B113)</f>
        <v/>
      </c>
      <c r="AC6" s="637"/>
      <c r="AD6" s="637"/>
      <c r="AE6" s="636" t="s">
        <v>151</v>
      </c>
      <c r="AF6" s="636"/>
      <c r="AG6" s="636"/>
    </row>
    <row r="7" spans="2:33" ht="30" customHeight="1">
      <c r="B7" s="216" t="s">
        <v>373</v>
      </c>
      <c r="C7" s="216"/>
      <c r="D7" s="216"/>
      <c r="E7" s="216"/>
      <c r="F7" s="216"/>
      <c r="G7" s="216"/>
      <c r="H7" s="216"/>
      <c r="J7" s="637" t="str">
        <f>IF('6 Obecność na treningu'!B14="","",'6 Obecność na treningu'!B14)</f>
        <v/>
      </c>
      <c r="K7" s="637"/>
      <c r="L7" s="637"/>
      <c r="M7" s="636" t="s">
        <v>151</v>
      </c>
      <c r="N7" s="636"/>
      <c r="O7" s="636"/>
      <c r="P7" s="637" t="str">
        <f>IF('6 Obecność na treningu'!B48="","",'6 Obecność na treningu'!B48)</f>
        <v/>
      </c>
      <c r="Q7" s="637"/>
      <c r="R7" s="637"/>
      <c r="S7" s="636" t="s">
        <v>151</v>
      </c>
      <c r="T7" s="636"/>
      <c r="U7" s="636"/>
      <c r="V7" s="637" t="str">
        <f>IF('6 Obecność na treningu'!B81="","",'6 Obecność na treningu'!B81)</f>
        <v/>
      </c>
      <c r="W7" s="637"/>
      <c r="X7" s="637"/>
      <c r="Y7" s="636" t="s">
        <v>151</v>
      </c>
      <c r="Z7" s="636"/>
      <c r="AA7" s="636"/>
      <c r="AB7" s="637" t="str">
        <f>IF('6 Obecność na treningu'!B114="","",'6 Obecność na treningu'!B114)</f>
        <v/>
      </c>
      <c r="AC7" s="637"/>
      <c r="AD7" s="637"/>
      <c r="AE7" s="636" t="s">
        <v>151</v>
      </c>
      <c r="AF7" s="636"/>
      <c r="AG7" s="636"/>
    </row>
    <row r="8" spans="2:33" ht="30" customHeight="1">
      <c r="B8" s="649" t="s">
        <v>475</v>
      </c>
      <c r="C8" s="649"/>
      <c r="D8" s="649"/>
      <c r="E8" s="649"/>
      <c r="F8" s="649"/>
      <c r="G8" s="649"/>
      <c r="H8" s="216"/>
      <c r="J8" s="637" t="str">
        <f>IF('6 Obecność na treningu'!B15="","",'6 Obecność na treningu'!B15)</f>
        <v/>
      </c>
      <c r="K8" s="637"/>
      <c r="L8" s="637"/>
      <c r="M8" s="636" t="s">
        <v>151</v>
      </c>
      <c r="N8" s="636"/>
      <c r="O8" s="636"/>
      <c r="P8" s="637" t="str">
        <f>IF('6 Obecność na treningu'!B49="","",'6 Obecność na treningu'!B49)</f>
        <v/>
      </c>
      <c r="Q8" s="637"/>
      <c r="R8" s="637"/>
      <c r="S8" s="636" t="s">
        <v>151</v>
      </c>
      <c r="T8" s="636"/>
      <c r="U8" s="636"/>
      <c r="V8" s="637" t="str">
        <f>IF('6 Obecność na treningu'!B82="","",'6 Obecność na treningu'!B82)</f>
        <v/>
      </c>
      <c r="W8" s="637"/>
      <c r="X8" s="637"/>
      <c r="Y8" s="636" t="s">
        <v>151</v>
      </c>
      <c r="Z8" s="636"/>
      <c r="AA8" s="636"/>
      <c r="AB8" s="637" t="str">
        <f>IF('6 Obecność na treningu'!B115="","",'6 Obecność na treningu'!B115)</f>
        <v/>
      </c>
      <c r="AC8" s="637"/>
      <c r="AD8" s="637"/>
      <c r="AE8" s="636" t="s">
        <v>151</v>
      </c>
      <c r="AF8" s="636"/>
      <c r="AG8" s="636"/>
    </row>
    <row r="9" spans="2:33" ht="30" customHeight="1">
      <c r="B9" s="216" t="s">
        <v>374</v>
      </c>
      <c r="C9" s="216"/>
      <c r="D9" s="216"/>
      <c r="E9" s="216"/>
      <c r="F9" s="216"/>
      <c r="G9" s="216"/>
      <c r="H9" s="216"/>
      <c r="J9" s="637" t="str">
        <f>IF('6 Obecność na treningu'!B16="","",'6 Obecność na treningu'!B16)</f>
        <v/>
      </c>
      <c r="K9" s="637"/>
      <c r="L9" s="637"/>
      <c r="M9" s="636" t="s">
        <v>151</v>
      </c>
      <c r="N9" s="636"/>
      <c r="O9" s="636"/>
      <c r="P9" s="637" t="str">
        <f>IF('6 Obecność na treningu'!B50="","",'6 Obecność na treningu'!B50)</f>
        <v/>
      </c>
      <c r="Q9" s="637"/>
      <c r="R9" s="637"/>
      <c r="S9" s="636" t="s">
        <v>151</v>
      </c>
      <c r="T9" s="636"/>
      <c r="U9" s="636"/>
      <c r="V9" s="637" t="str">
        <f>IF('6 Obecność na treningu'!B83="","",'6 Obecność na treningu'!B83)</f>
        <v/>
      </c>
      <c r="W9" s="637"/>
      <c r="X9" s="637"/>
      <c r="Y9" s="636" t="s">
        <v>151</v>
      </c>
      <c r="Z9" s="636"/>
      <c r="AA9" s="636"/>
      <c r="AB9" s="637" t="str">
        <f>IF('6 Obecność na treningu'!B116="","",'6 Obecność na treningu'!B116)</f>
        <v/>
      </c>
      <c r="AC9" s="637"/>
      <c r="AD9" s="637"/>
      <c r="AE9" s="636" t="s">
        <v>151</v>
      </c>
      <c r="AF9" s="636"/>
      <c r="AG9" s="636"/>
    </row>
    <row r="10" spans="2:33" ht="30" customHeight="1">
      <c r="B10" s="216"/>
      <c r="C10" s="216" t="s">
        <v>375</v>
      </c>
      <c r="D10" s="216"/>
      <c r="E10" s="216"/>
      <c r="F10" s="216"/>
      <c r="G10" s="216"/>
      <c r="H10" s="216"/>
      <c r="J10" s="637" t="str">
        <f>IF('6 Obecność na treningu'!B17="","",'6 Obecność na treningu'!B17)</f>
        <v/>
      </c>
      <c r="K10" s="637"/>
      <c r="L10" s="637"/>
      <c r="M10" s="636" t="s">
        <v>151</v>
      </c>
      <c r="N10" s="636"/>
      <c r="O10" s="636"/>
      <c r="P10" s="637" t="str">
        <f>IF('6 Obecność na treningu'!B51="","",'6 Obecność na treningu'!B51)</f>
        <v/>
      </c>
      <c r="Q10" s="637"/>
      <c r="R10" s="637"/>
      <c r="S10" s="636" t="s">
        <v>151</v>
      </c>
      <c r="T10" s="636"/>
      <c r="U10" s="636"/>
      <c r="V10" s="637" t="str">
        <f>IF('6 Obecność na treningu'!B84="","",'6 Obecność na treningu'!B84)</f>
        <v/>
      </c>
      <c r="W10" s="637"/>
      <c r="X10" s="637"/>
      <c r="Y10" s="636" t="s">
        <v>151</v>
      </c>
      <c r="Z10" s="636"/>
      <c r="AA10" s="636"/>
      <c r="AB10" s="637" t="str">
        <f>IF('6 Obecność na treningu'!B117="","",'6 Obecność na treningu'!B117)</f>
        <v/>
      </c>
      <c r="AC10" s="637"/>
      <c r="AD10" s="637"/>
      <c r="AE10" s="636" t="s">
        <v>151</v>
      </c>
      <c r="AF10" s="636"/>
      <c r="AG10" s="636"/>
    </row>
    <row r="11" spans="2:33" ht="30" customHeight="1">
      <c r="B11" s="216"/>
      <c r="C11" s="216" t="s">
        <v>376</v>
      </c>
      <c r="D11" s="216"/>
      <c r="E11" s="216"/>
      <c r="F11" s="216"/>
      <c r="G11" s="216"/>
      <c r="H11" s="216"/>
      <c r="J11" s="637" t="str">
        <f>IF('6 Obecność na treningu'!B18="","",'6 Obecność na treningu'!B18)</f>
        <v/>
      </c>
      <c r="K11" s="637"/>
      <c r="L11" s="637"/>
      <c r="M11" s="636" t="s">
        <v>151</v>
      </c>
      <c r="N11" s="636"/>
      <c r="O11" s="636"/>
      <c r="P11" s="637" t="str">
        <f>IF('6 Obecność na treningu'!B52="","",'6 Obecność na treningu'!B52)</f>
        <v/>
      </c>
      <c r="Q11" s="637"/>
      <c r="R11" s="637"/>
      <c r="S11" s="636" t="s">
        <v>151</v>
      </c>
      <c r="T11" s="636"/>
      <c r="U11" s="636"/>
      <c r="V11" s="637" t="str">
        <f>IF('6 Obecność na treningu'!B85="","",'6 Obecność na treningu'!B85)</f>
        <v/>
      </c>
      <c r="W11" s="637"/>
      <c r="X11" s="637"/>
      <c r="Y11" s="636" t="s">
        <v>151</v>
      </c>
      <c r="Z11" s="636"/>
      <c r="AA11" s="636"/>
      <c r="AB11" s="637" t="str">
        <f>IF('6 Obecność na treningu'!B118="","",'6 Obecność na treningu'!B118)</f>
        <v/>
      </c>
      <c r="AC11" s="637"/>
      <c r="AD11" s="637"/>
      <c r="AE11" s="636" t="s">
        <v>151</v>
      </c>
      <c r="AF11" s="636"/>
      <c r="AG11" s="636"/>
    </row>
    <row r="12" spans="2:33" ht="30" customHeight="1">
      <c r="B12" s="216"/>
      <c r="C12" s="216" t="s">
        <v>377</v>
      </c>
      <c r="D12" s="216"/>
      <c r="E12" s="216"/>
      <c r="F12" s="216"/>
      <c r="G12" s="216"/>
      <c r="H12" s="216"/>
      <c r="J12" s="637" t="str">
        <f>IF('6 Obecność na treningu'!B19="","",'6 Obecność na treningu'!B19)</f>
        <v/>
      </c>
      <c r="K12" s="637"/>
      <c r="L12" s="637"/>
      <c r="M12" s="636" t="s">
        <v>151</v>
      </c>
      <c r="N12" s="636"/>
      <c r="O12" s="636"/>
      <c r="P12" s="637" t="str">
        <f>IF('6 Obecność na treningu'!B53="","",'6 Obecność na treningu'!B53)</f>
        <v/>
      </c>
      <c r="Q12" s="637"/>
      <c r="R12" s="637"/>
      <c r="S12" s="636" t="s">
        <v>151</v>
      </c>
      <c r="T12" s="636"/>
      <c r="U12" s="636"/>
      <c r="V12" s="637" t="str">
        <f>IF('6 Obecność na treningu'!B86="","",'6 Obecność na treningu'!B86)</f>
        <v/>
      </c>
      <c r="W12" s="637"/>
      <c r="X12" s="637"/>
      <c r="Y12" s="636" t="s">
        <v>151</v>
      </c>
      <c r="Z12" s="636"/>
      <c r="AA12" s="636"/>
      <c r="AB12" s="637" t="str">
        <f>IF('6 Obecność na treningu'!B119="","",'6 Obecność na treningu'!B119)</f>
        <v/>
      </c>
      <c r="AC12" s="637"/>
      <c r="AD12" s="637"/>
      <c r="AE12" s="636" t="s">
        <v>151</v>
      </c>
      <c r="AF12" s="636"/>
      <c r="AG12" s="636"/>
    </row>
    <row r="13" spans="2:33" ht="30" customHeight="1">
      <c r="B13" s="216"/>
      <c r="C13" s="216" t="s">
        <v>378</v>
      </c>
      <c r="D13" s="216"/>
      <c r="E13" s="216"/>
      <c r="F13" s="216"/>
      <c r="G13" s="216"/>
      <c r="H13" s="216"/>
      <c r="J13" s="637" t="str">
        <f>IF('6 Obecność na treningu'!B20="","",'6 Obecność na treningu'!B20)</f>
        <v/>
      </c>
      <c r="K13" s="637"/>
      <c r="L13" s="637"/>
      <c r="M13" s="636" t="s">
        <v>151</v>
      </c>
      <c r="N13" s="636"/>
      <c r="O13" s="636"/>
      <c r="P13" s="637" t="str">
        <f>IF('6 Obecność na treningu'!B54="","",'6 Obecność na treningu'!B54)</f>
        <v/>
      </c>
      <c r="Q13" s="637"/>
      <c r="R13" s="637"/>
      <c r="S13" s="636" t="s">
        <v>151</v>
      </c>
      <c r="T13" s="636"/>
      <c r="U13" s="636"/>
      <c r="V13" s="637" t="str">
        <f>IF('6 Obecność na treningu'!B87="","",'6 Obecność na treningu'!B87)</f>
        <v/>
      </c>
      <c r="W13" s="637"/>
      <c r="X13" s="637"/>
      <c r="Y13" s="636" t="s">
        <v>151</v>
      </c>
      <c r="Z13" s="636"/>
      <c r="AA13" s="636"/>
      <c r="AB13" s="637" t="str">
        <f>IF('6 Obecność na treningu'!B120="","",'6 Obecność na treningu'!B120)</f>
        <v/>
      </c>
      <c r="AC13" s="637"/>
      <c r="AD13" s="637"/>
      <c r="AE13" s="636" t="s">
        <v>151</v>
      </c>
      <c r="AF13" s="636"/>
      <c r="AG13" s="636"/>
    </row>
    <row r="14" spans="2:33" ht="30" customHeight="1">
      <c r="B14" s="216"/>
      <c r="C14" s="216" t="s">
        <v>380</v>
      </c>
      <c r="D14" s="216"/>
      <c r="E14" s="216"/>
      <c r="F14" s="216"/>
      <c r="G14" s="216"/>
      <c r="H14" s="216"/>
      <c r="J14" s="637" t="str">
        <f>IF('6 Obecność na treningu'!B21="","",'6 Obecność na treningu'!B21)</f>
        <v/>
      </c>
      <c r="K14" s="637"/>
      <c r="L14" s="637"/>
      <c r="M14" s="636" t="s">
        <v>151</v>
      </c>
      <c r="N14" s="636"/>
      <c r="O14" s="636"/>
      <c r="P14" s="637" t="str">
        <f>IF('6 Obecność na treningu'!B55="","",'6 Obecność na treningu'!B55)</f>
        <v/>
      </c>
      <c r="Q14" s="637"/>
      <c r="R14" s="637"/>
      <c r="S14" s="636" t="s">
        <v>151</v>
      </c>
      <c r="T14" s="636"/>
      <c r="U14" s="636"/>
      <c r="V14" s="637" t="str">
        <f>IF('6 Obecność na treningu'!B88="","",'6 Obecność na treningu'!B88)</f>
        <v/>
      </c>
      <c r="W14" s="637"/>
      <c r="X14" s="637"/>
      <c r="Y14" s="636" t="s">
        <v>151</v>
      </c>
      <c r="Z14" s="636"/>
      <c r="AA14" s="636"/>
      <c r="AB14" s="637" t="str">
        <f>IF('6 Obecność na treningu'!B121="","",'6 Obecność na treningu'!B121)</f>
        <v/>
      </c>
      <c r="AC14" s="637"/>
      <c r="AD14" s="637"/>
      <c r="AE14" s="636" t="s">
        <v>151</v>
      </c>
      <c r="AF14" s="636"/>
      <c r="AG14" s="636"/>
    </row>
    <row r="15" spans="2:33" ht="30" customHeight="1">
      <c r="B15" s="216"/>
      <c r="C15" s="216" t="s">
        <v>379</v>
      </c>
      <c r="D15" s="216"/>
      <c r="E15" s="216"/>
      <c r="F15" s="216"/>
      <c r="G15" s="216"/>
      <c r="H15" s="216"/>
      <c r="J15" s="637" t="str">
        <f>IF('6 Obecność na treningu'!B22="","",'6 Obecność na treningu'!B22)</f>
        <v/>
      </c>
      <c r="K15" s="637"/>
      <c r="L15" s="637"/>
      <c r="M15" s="636" t="s">
        <v>151</v>
      </c>
      <c r="N15" s="636"/>
      <c r="O15" s="636"/>
      <c r="P15" s="637" t="str">
        <f>IF('6 Obecność na treningu'!B56="","",'6 Obecność na treningu'!B56)</f>
        <v/>
      </c>
      <c r="Q15" s="637"/>
      <c r="R15" s="637"/>
      <c r="S15" s="636" t="s">
        <v>151</v>
      </c>
      <c r="T15" s="636"/>
      <c r="U15" s="636"/>
      <c r="V15" s="637" t="str">
        <f>IF('6 Obecność na treningu'!B89="","",'6 Obecność na treningu'!B89)</f>
        <v/>
      </c>
      <c r="W15" s="637"/>
      <c r="X15" s="637"/>
      <c r="Y15" s="636" t="s">
        <v>151</v>
      </c>
      <c r="Z15" s="636"/>
      <c r="AA15" s="636"/>
      <c r="AB15" s="637" t="str">
        <f>IF('6 Obecność na treningu'!B122="","",'6 Obecność na treningu'!B122)</f>
        <v/>
      </c>
      <c r="AC15" s="637"/>
      <c r="AD15" s="637"/>
      <c r="AE15" s="636" t="s">
        <v>151</v>
      </c>
      <c r="AF15" s="636"/>
      <c r="AG15" s="636"/>
    </row>
    <row r="16" spans="2:33" ht="30" customHeight="1">
      <c r="B16" s="649" t="s">
        <v>381</v>
      </c>
      <c r="C16" s="649"/>
      <c r="D16" s="649"/>
      <c r="E16" s="649"/>
      <c r="F16" s="649"/>
      <c r="G16" s="649"/>
      <c r="H16" s="216"/>
      <c r="J16" s="637" t="str">
        <f>IF('6 Obecność na treningu'!B23="","",'6 Obecność na treningu'!B23)</f>
        <v/>
      </c>
      <c r="K16" s="637"/>
      <c r="L16" s="637"/>
      <c r="M16" s="636" t="s">
        <v>151</v>
      </c>
      <c r="N16" s="636"/>
      <c r="O16" s="636"/>
      <c r="P16" s="637" t="str">
        <f>IF('6 Obecność na treningu'!B57="","",'6 Obecność na treningu'!B57)</f>
        <v/>
      </c>
      <c r="Q16" s="637"/>
      <c r="R16" s="637"/>
      <c r="S16" s="636" t="s">
        <v>151</v>
      </c>
      <c r="T16" s="636"/>
      <c r="U16" s="636"/>
      <c r="V16" s="637" t="str">
        <f>IF('6 Obecność na treningu'!B90="","",'6 Obecność na treningu'!B90)</f>
        <v/>
      </c>
      <c r="W16" s="637"/>
      <c r="X16" s="637"/>
      <c r="Y16" s="636" t="s">
        <v>151</v>
      </c>
      <c r="Z16" s="636"/>
      <c r="AA16" s="636"/>
      <c r="AB16" s="637" t="str">
        <f>IF('6 Obecność na treningu'!B123="","",'6 Obecność na treningu'!B123)</f>
        <v/>
      </c>
      <c r="AC16" s="637"/>
      <c r="AD16" s="637"/>
      <c r="AE16" s="636" t="s">
        <v>151</v>
      </c>
      <c r="AF16" s="636"/>
      <c r="AG16" s="636"/>
    </row>
    <row r="17" spans="2:33" ht="30" customHeight="1">
      <c r="B17" s="216" t="s">
        <v>382</v>
      </c>
      <c r="C17" s="216"/>
      <c r="D17" s="216"/>
      <c r="E17" s="216"/>
      <c r="F17" s="216"/>
      <c r="G17" s="216"/>
      <c r="H17" s="216"/>
      <c r="J17" s="637" t="str">
        <f>IF('6 Obecność na treningu'!B24="","",'6 Obecność na treningu'!B24)</f>
        <v/>
      </c>
      <c r="K17" s="637"/>
      <c r="L17" s="637"/>
      <c r="M17" s="636" t="s">
        <v>151</v>
      </c>
      <c r="N17" s="636"/>
      <c r="O17" s="636"/>
      <c r="P17" s="637" t="str">
        <f>IF('6 Obecność na treningu'!B58="","",'6 Obecność na treningu'!B58)</f>
        <v/>
      </c>
      <c r="Q17" s="637"/>
      <c r="R17" s="637"/>
      <c r="S17" s="636" t="s">
        <v>151</v>
      </c>
      <c r="T17" s="636"/>
      <c r="U17" s="636"/>
      <c r="V17" s="637" t="str">
        <f>IF('6 Obecność na treningu'!B91="","",'6 Obecność na treningu'!B91)</f>
        <v/>
      </c>
      <c r="W17" s="637"/>
      <c r="X17" s="637"/>
      <c r="Y17" s="636" t="s">
        <v>151</v>
      </c>
      <c r="Z17" s="636"/>
      <c r="AA17" s="636"/>
      <c r="AB17" s="637" t="str">
        <f>IF('6 Obecność na treningu'!B124="","",'6 Obecność na treningu'!B124)</f>
        <v/>
      </c>
      <c r="AC17" s="637"/>
      <c r="AD17" s="637"/>
      <c r="AE17" s="636" t="s">
        <v>151</v>
      </c>
      <c r="AF17" s="636"/>
      <c r="AG17" s="636"/>
    </row>
    <row r="18" spans="2:33" ht="30" customHeight="1">
      <c r="B18" s="216" t="s">
        <v>383</v>
      </c>
      <c r="C18" s="216"/>
      <c r="D18" s="216"/>
      <c r="E18" s="216"/>
      <c r="F18" s="216"/>
      <c r="G18" s="216"/>
      <c r="H18" s="216"/>
      <c r="J18" s="637" t="str">
        <f>IF('6 Obecność na treningu'!B25="","",'6 Obecność na treningu'!B25)</f>
        <v/>
      </c>
      <c r="K18" s="637"/>
      <c r="L18" s="637"/>
      <c r="M18" s="636" t="s">
        <v>151</v>
      </c>
      <c r="N18" s="636"/>
      <c r="O18" s="636"/>
      <c r="P18" s="637" t="str">
        <f>IF('6 Obecność na treningu'!B59="","",'6 Obecność na treningu'!B59)</f>
        <v/>
      </c>
      <c r="Q18" s="637"/>
      <c r="R18" s="637"/>
      <c r="S18" s="636" t="s">
        <v>151</v>
      </c>
      <c r="T18" s="636"/>
      <c r="U18" s="636"/>
      <c r="V18" s="637" t="str">
        <f>IF('6 Obecność na treningu'!B92="","",'6 Obecność na treningu'!B92)</f>
        <v/>
      </c>
      <c r="W18" s="637"/>
      <c r="X18" s="637"/>
      <c r="Y18" s="636" t="s">
        <v>151</v>
      </c>
      <c r="Z18" s="636"/>
      <c r="AA18" s="636"/>
      <c r="AB18" s="637" t="str">
        <f>IF('6 Obecność na treningu'!B125="","",'6 Obecność na treningu'!B125)</f>
        <v/>
      </c>
      <c r="AC18" s="637"/>
      <c r="AD18" s="637"/>
      <c r="AE18" s="636" t="s">
        <v>151</v>
      </c>
      <c r="AF18" s="636"/>
      <c r="AG18" s="636"/>
    </row>
    <row r="19" spans="2:33" ht="30" customHeight="1">
      <c r="B19" s="649" t="s">
        <v>384</v>
      </c>
      <c r="C19" s="649"/>
      <c r="D19" s="649"/>
      <c r="E19" s="649"/>
      <c r="F19" s="649"/>
      <c r="G19" s="649"/>
      <c r="H19" s="216"/>
      <c r="J19" s="637" t="str">
        <f>IF('6 Obecność na treningu'!B26="","",'6 Obecność na treningu'!B26)</f>
        <v/>
      </c>
      <c r="K19" s="637"/>
      <c r="L19" s="637"/>
      <c r="M19" s="636" t="s">
        <v>151</v>
      </c>
      <c r="N19" s="636"/>
      <c r="O19" s="636"/>
      <c r="P19" s="637" t="str">
        <f>IF('6 Obecność na treningu'!B60="","",'6 Obecność na treningu'!B60)</f>
        <v/>
      </c>
      <c r="Q19" s="637"/>
      <c r="R19" s="637"/>
      <c r="S19" s="636" t="s">
        <v>151</v>
      </c>
      <c r="T19" s="636"/>
      <c r="U19" s="636"/>
      <c r="V19" s="637" t="str">
        <f>IF('6 Obecność na treningu'!B93="","",'6 Obecność na treningu'!B93)</f>
        <v/>
      </c>
      <c r="W19" s="637"/>
      <c r="X19" s="637"/>
      <c r="Y19" s="636" t="s">
        <v>151</v>
      </c>
      <c r="Z19" s="636"/>
      <c r="AA19" s="636"/>
      <c r="AB19" s="637" t="str">
        <f>IF('6 Obecność na treningu'!B126="","",'6 Obecność na treningu'!B126)</f>
        <v/>
      </c>
      <c r="AC19" s="637"/>
      <c r="AD19" s="637"/>
      <c r="AE19" s="636" t="s">
        <v>151</v>
      </c>
      <c r="AF19" s="636"/>
      <c r="AG19" s="636"/>
    </row>
    <row r="20" spans="2:33" ht="30" customHeight="1">
      <c r="B20" s="649" t="s">
        <v>386</v>
      </c>
      <c r="C20" s="649"/>
      <c r="D20" s="649"/>
      <c r="E20" s="649"/>
      <c r="F20" s="649"/>
      <c r="G20" s="649"/>
      <c r="H20" s="337"/>
      <c r="J20" s="637" t="str">
        <f>IF('6 Obecność na treningu'!B27="","",'6 Obecność na treningu'!B27)</f>
        <v/>
      </c>
      <c r="K20" s="637"/>
      <c r="L20" s="637"/>
      <c r="M20" s="636" t="s">
        <v>151</v>
      </c>
      <c r="N20" s="636"/>
      <c r="O20" s="636"/>
      <c r="P20" s="637" t="str">
        <f>IF('6 Obecność na treningu'!B61="","",'6 Obecność na treningu'!B61)</f>
        <v/>
      </c>
      <c r="Q20" s="637"/>
      <c r="R20" s="637"/>
      <c r="S20" s="636" t="s">
        <v>151</v>
      </c>
      <c r="T20" s="636"/>
      <c r="U20" s="636"/>
      <c r="V20" s="637" t="str">
        <f>IF('6 Obecność na treningu'!B94="","",'6 Obecność na treningu'!B94)</f>
        <v/>
      </c>
      <c r="W20" s="637"/>
      <c r="X20" s="637"/>
      <c r="Y20" s="636" t="s">
        <v>151</v>
      </c>
      <c r="Z20" s="636"/>
      <c r="AA20" s="636"/>
      <c r="AB20" s="637" t="str">
        <f>IF('6 Obecność na treningu'!B127="","",'6 Obecność na treningu'!B127)</f>
        <v/>
      </c>
      <c r="AC20" s="637"/>
      <c r="AD20" s="637"/>
      <c r="AE20" s="636" t="s">
        <v>151</v>
      </c>
      <c r="AF20" s="636"/>
      <c r="AG20" s="636"/>
    </row>
    <row r="21" spans="2:33" ht="30" customHeight="1">
      <c r="B21" s="649" t="s">
        <v>385</v>
      </c>
      <c r="C21" s="649"/>
      <c r="D21" s="649"/>
      <c r="E21" s="649"/>
      <c r="F21" s="649"/>
      <c r="G21" s="649"/>
      <c r="H21" s="216"/>
      <c r="J21" s="637" t="str">
        <f>IF('6 Obecność na treningu'!B28="","",'6 Obecność na treningu'!B28)</f>
        <v/>
      </c>
      <c r="K21" s="637"/>
      <c r="L21" s="637"/>
      <c r="M21" s="636" t="s">
        <v>151</v>
      </c>
      <c r="N21" s="636"/>
      <c r="O21" s="636"/>
      <c r="P21" s="637" t="str">
        <f>IF('6 Obecność na treningu'!B62="","",'6 Obecność na treningu'!B62)</f>
        <v/>
      </c>
      <c r="Q21" s="637"/>
      <c r="R21" s="637"/>
      <c r="S21" s="636" t="s">
        <v>151</v>
      </c>
      <c r="T21" s="636"/>
      <c r="U21" s="636"/>
      <c r="V21" s="637" t="str">
        <f>IF('6 Obecność na treningu'!B95="","",'6 Obecność na treningu'!B95)</f>
        <v/>
      </c>
      <c r="W21" s="637"/>
      <c r="X21" s="637"/>
      <c r="Y21" s="636" t="s">
        <v>151</v>
      </c>
      <c r="Z21" s="636"/>
      <c r="AA21" s="636"/>
      <c r="AB21" s="637" t="str">
        <f>IF('6 Obecność na treningu'!B128="","",'6 Obecność na treningu'!B128)</f>
        <v/>
      </c>
      <c r="AC21" s="637"/>
      <c r="AD21" s="637"/>
      <c r="AE21" s="636" t="s">
        <v>151</v>
      </c>
      <c r="AF21" s="636"/>
      <c r="AG21" s="636"/>
    </row>
    <row r="22" spans="2:33" ht="30" customHeight="1">
      <c r="B22" s="651" t="s">
        <v>369</v>
      </c>
      <c r="C22" s="651"/>
      <c r="D22" s="651"/>
      <c r="E22" s="651"/>
      <c r="F22" s="651"/>
      <c r="G22" s="651"/>
      <c r="H22" s="215"/>
      <c r="J22" s="637" t="str">
        <f>IF('6 Obecność na treningu'!B29="","",'6 Obecność na treningu'!B29)</f>
        <v/>
      </c>
      <c r="K22" s="637"/>
      <c r="L22" s="637"/>
      <c r="M22" s="636" t="s">
        <v>151</v>
      </c>
      <c r="N22" s="636"/>
      <c r="O22" s="636"/>
      <c r="P22" s="637" t="str">
        <f>IF('6 Obecność na treningu'!B63="","",'6 Obecność na treningu'!B63)</f>
        <v/>
      </c>
      <c r="Q22" s="637"/>
      <c r="R22" s="637"/>
      <c r="S22" s="636" t="s">
        <v>151</v>
      </c>
      <c r="T22" s="636"/>
      <c r="U22" s="636"/>
      <c r="V22" s="637" t="str">
        <f>IF('6 Obecność na treningu'!B96="","",'6 Obecność na treningu'!B96)</f>
        <v/>
      </c>
      <c r="W22" s="637"/>
      <c r="X22" s="637"/>
      <c r="Y22" s="636" t="s">
        <v>151</v>
      </c>
      <c r="Z22" s="636"/>
      <c r="AA22" s="636"/>
      <c r="AB22" s="637" t="str">
        <f>IF('6 Obecność na treningu'!B129="","",'6 Obecność na treningu'!B129)</f>
        <v/>
      </c>
      <c r="AC22" s="637"/>
      <c r="AD22" s="637"/>
      <c r="AE22" s="636" t="s">
        <v>151</v>
      </c>
      <c r="AF22" s="636"/>
      <c r="AG22" s="636"/>
    </row>
    <row r="23" spans="2:33" ht="30" customHeight="1">
      <c r="B23" s="651"/>
      <c r="C23" s="651"/>
      <c r="D23" s="651"/>
      <c r="E23" s="651"/>
      <c r="F23" s="651"/>
      <c r="G23" s="651"/>
      <c r="H23" s="341"/>
      <c r="J23" s="637" t="str">
        <f>IF('6 Obecność na treningu'!B30="","",'6 Obecność na treningu'!B30)</f>
        <v/>
      </c>
      <c r="K23" s="637"/>
      <c r="L23" s="637"/>
      <c r="M23" s="636" t="s">
        <v>151</v>
      </c>
      <c r="N23" s="636"/>
      <c r="O23" s="636"/>
      <c r="P23" s="637" t="str">
        <f>IF('6 Obecność na treningu'!B64="","",'6 Obecność na treningu'!B64)</f>
        <v/>
      </c>
      <c r="Q23" s="637"/>
      <c r="R23" s="637"/>
      <c r="S23" s="636" t="s">
        <v>151</v>
      </c>
      <c r="T23" s="636"/>
      <c r="U23" s="636"/>
      <c r="V23" s="637" t="str">
        <f>IF('6 Obecność na treningu'!B97="","",'6 Obecność na treningu'!B97)</f>
        <v/>
      </c>
      <c r="W23" s="637"/>
      <c r="X23" s="637"/>
      <c r="Y23" s="636" t="s">
        <v>151</v>
      </c>
      <c r="Z23" s="636"/>
      <c r="AA23" s="636"/>
      <c r="AB23" s="637" t="str">
        <f>IF('6 Obecność na treningu'!B130="","",'6 Obecność na treningu'!B130)</f>
        <v/>
      </c>
      <c r="AC23" s="637"/>
      <c r="AD23" s="637"/>
      <c r="AE23" s="636" t="s">
        <v>151</v>
      </c>
      <c r="AF23" s="636"/>
      <c r="AG23" s="636"/>
    </row>
    <row r="24" spans="2:33" ht="30" customHeight="1">
      <c r="B24" s="156" t="s">
        <v>330</v>
      </c>
      <c r="C24" s="342" t="e">
        <f>'5 Uwagi organizacyjne'!$C$6&amp;" "&amp;'5 Uwagi organizacyjne'!$E$6</f>
        <v>#NUM!</v>
      </c>
      <c r="D24" s="652" t="s">
        <v>149</v>
      </c>
      <c r="E24" s="652"/>
      <c r="F24" s="652"/>
      <c r="G24" s="156" t="s">
        <v>321</v>
      </c>
      <c r="H24" s="215"/>
      <c r="J24" s="637" t="str">
        <f>IF('6 Obecność na treningu'!B31="","",'6 Obecność na treningu'!B31)</f>
        <v/>
      </c>
      <c r="K24" s="637"/>
      <c r="L24" s="637"/>
      <c r="M24" s="636" t="s">
        <v>151</v>
      </c>
      <c r="N24" s="636"/>
      <c r="O24" s="636"/>
      <c r="P24" s="637" t="str">
        <f>IF('6 Obecność na treningu'!B65="","",'6 Obecność na treningu'!B65)</f>
        <v/>
      </c>
      <c r="Q24" s="637"/>
      <c r="R24" s="637"/>
      <c r="S24" s="636" t="s">
        <v>151</v>
      </c>
      <c r="T24" s="636"/>
      <c r="U24" s="636"/>
      <c r="V24" s="637" t="str">
        <f>IF('6 Obecność na treningu'!B98="","",'6 Obecność na treningu'!B98)</f>
        <v/>
      </c>
      <c r="W24" s="637"/>
      <c r="X24" s="637"/>
      <c r="Y24" s="636" t="s">
        <v>151</v>
      </c>
      <c r="Z24" s="636"/>
      <c r="AA24" s="636"/>
      <c r="AB24" s="637" t="str">
        <f>IF('6 Obecność na treningu'!B131="","",'6 Obecność na treningu'!B131)</f>
        <v/>
      </c>
      <c r="AC24" s="637"/>
      <c r="AD24" s="637"/>
      <c r="AE24" s="636" t="s">
        <v>151</v>
      </c>
      <c r="AF24" s="636"/>
      <c r="AG24" s="636"/>
    </row>
    <row r="25" spans="2:33" ht="30" customHeight="1">
      <c r="B25" s="653" t="s">
        <v>78</v>
      </c>
      <c r="C25" s="653"/>
      <c r="D25" s="653"/>
      <c r="E25" s="653" t="s">
        <v>150</v>
      </c>
      <c r="F25" s="653"/>
      <c r="G25" s="653"/>
      <c r="H25" s="341"/>
      <c r="J25" s="637" t="str">
        <f>IF('6 Obecność na treningu'!B32="","",'6 Obecność na treningu'!B32)</f>
        <v/>
      </c>
      <c r="K25" s="637"/>
      <c r="L25" s="637"/>
      <c r="M25" s="636" t="s">
        <v>151</v>
      </c>
      <c r="N25" s="636"/>
      <c r="O25" s="636"/>
      <c r="P25" s="637" t="str">
        <f>IF('6 Obecność na treningu'!B66="","",'6 Obecność na treningu'!B66)</f>
        <v/>
      </c>
      <c r="Q25" s="637"/>
      <c r="R25" s="637"/>
      <c r="S25" s="636" t="s">
        <v>151</v>
      </c>
      <c r="T25" s="636"/>
      <c r="U25" s="636"/>
      <c r="V25" s="637" t="str">
        <f>IF('6 Obecność na treningu'!B99="","",'6 Obecność na treningu'!B99)</f>
        <v/>
      </c>
      <c r="W25" s="637"/>
      <c r="X25" s="637"/>
      <c r="Y25" s="636" t="s">
        <v>151</v>
      </c>
      <c r="Z25" s="636"/>
      <c r="AA25" s="636"/>
      <c r="AB25" s="637" t="str">
        <f>IF('6 Obecność na treningu'!B132="","",'6 Obecność na treningu'!B132)</f>
        <v/>
      </c>
      <c r="AC25" s="637"/>
      <c r="AD25" s="637"/>
      <c r="AE25" s="636" t="s">
        <v>151</v>
      </c>
      <c r="AF25" s="636"/>
      <c r="AG25" s="636"/>
    </row>
    <row r="26" spans="2:33" ht="30" customHeight="1">
      <c r="B26" s="643" t="str">
        <f>IF('6 Obecność na treningu'!B3="","",'6 Obecność na treningu'!B3)</f>
        <v/>
      </c>
      <c r="C26" s="644"/>
      <c r="D26" s="645"/>
      <c r="E26" s="646" t="s">
        <v>151</v>
      </c>
      <c r="F26" s="647"/>
      <c r="G26" s="648"/>
      <c r="H26" s="341"/>
      <c r="J26" s="637" t="str">
        <f>IF('6 Obecność na treningu'!B37="","",'6 Obecność na treningu'!B37)</f>
        <v/>
      </c>
      <c r="K26" s="637"/>
      <c r="L26" s="637"/>
      <c r="M26" s="636" t="s">
        <v>151</v>
      </c>
      <c r="N26" s="636"/>
      <c r="O26" s="636"/>
      <c r="P26" s="637" t="str">
        <f>IF('6 Obecność na treningu'!B70="","",'6 Obecność na treningu'!B70)</f>
        <v/>
      </c>
      <c r="Q26" s="637"/>
      <c r="R26" s="637"/>
      <c r="S26" s="636" t="s">
        <v>151</v>
      </c>
      <c r="T26" s="636"/>
      <c r="U26" s="636"/>
      <c r="V26" s="637" t="str">
        <f>IF('6 Obecność na treningu'!B103="","",'6 Obecność na treningu'!B103)</f>
        <v/>
      </c>
      <c r="W26" s="637"/>
      <c r="X26" s="637"/>
      <c r="Y26" s="636" t="s">
        <v>151</v>
      </c>
      <c r="Z26" s="636"/>
      <c r="AA26" s="636"/>
      <c r="AB26" s="637" t="str">
        <f>IF('6 Obecność na treningu'!B133="","",'6 Obecność na treningu'!B133)</f>
        <v/>
      </c>
      <c r="AC26" s="637"/>
      <c r="AD26" s="637"/>
      <c r="AE26" s="636" t="s">
        <v>151</v>
      </c>
      <c r="AF26" s="636"/>
      <c r="AG26" s="636"/>
    </row>
    <row r="27" spans="2:33" ht="30" customHeight="1">
      <c r="B27" s="643" t="str">
        <f>IF('6 Obecność na treningu'!B4="","",'6 Obecność na treningu'!B4)</f>
        <v/>
      </c>
      <c r="C27" s="644"/>
      <c r="D27" s="645"/>
      <c r="E27" s="646" t="s">
        <v>151</v>
      </c>
      <c r="F27" s="647"/>
      <c r="G27" s="648"/>
      <c r="J27" s="637" t="str">
        <f>IF('6 Obecność na treningu'!B38="","",'6 Obecność na treningu'!B38)</f>
        <v/>
      </c>
      <c r="K27" s="637"/>
      <c r="L27" s="637"/>
      <c r="M27" s="636" t="s">
        <v>151</v>
      </c>
      <c r="N27" s="636"/>
      <c r="O27" s="636"/>
      <c r="P27" s="637" t="str">
        <f>IF('6 Obecność na treningu'!B71="","",'6 Obecność na treningu'!B71)</f>
        <v/>
      </c>
      <c r="Q27" s="637"/>
      <c r="R27" s="637"/>
      <c r="S27" s="636" t="s">
        <v>151</v>
      </c>
      <c r="T27" s="636"/>
      <c r="U27" s="636"/>
      <c r="V27" s="637" t="str">
        <f>IF('6 Obecność na treningu'!B104="","",'6 Obecność na treningu'!B104)</f>
        <v/>
      </c>
      <c r="W27" s="637"/>
      <c r="X27" s="637"/>
      <c r="Y27" s="636" t="s">
        <v>151</v>
      </c>
      <c r="Z27" s="636"/>
      <c r="AA27" s="636"/>
      <c r="AB27" s="637" t="str">
        <f>IF('6 Obecność na treningu'!B134="","",'6 Obecność na treningu'!B134)</f>
        <v/>
      </c>
      <c r="AC27" s="637"/>
      <c r="AD27" s="637"/>
      <c r="AE27" s="636" t="s">
        <v>151</v>
      </c>
      <c r="AF27" s="636"/>
      <c r="AG27" s="636"/>
    </row>
    <row r="28" spans="2:33" ht="30" customHeight="1">
      <c r="B28" s="643" t="str">
        <f>IF('6 Obecność na treningu'!B5="","",'6 Obecność na treningu'!B5)</f>
        <v/>
      </c>
      <c r="C28" s="644"/>
      <c r="D28" s="645"/>
      <c r="E28" s="646" t="s">
        <v>151</v>
      </c>
      <c r="F28" s="647"/>
      <c r="G28" s="648"/>
      <c r="J28" s="637" t="str">
        <f>IF('6 Obecność na treningu'!B39="","",'6 Obecność na treningu'!B39)</f>
        <v/>
      </c>
      <c r="K28" s="637"/>
      <c r="L28" s="637"/>
      <c r="M28" s="636" t="s">
        <v>151</v>
      </c>
      <c r="N28" s="636"/>
      <c r="O28" s="636"/>
      <c r="P28" s="637" t="str">
        <f>IF('6 Obecność na treningu'!B72="","",'6 Obecność na treningu'!B72)</f>
        <v/>
      </c>
      <c r="Q28" s="637"/>
      <c r="R28" s="637"/>
      <c r="S28" s="636" t="s">
        <v>151</v>
      </c>
      <c r="T28" s="636"/>
      <c r="U28" s="636"/>
      <c r="V28" s="637" t="str">
        <f>IF('6 Obecność na treningu'!B105="","",'6 Obecność na treningu'!B105)</f>
        <v/>
      </c>
      <c r="W28" s="637"/>
      <c r="X28" s="637"/>
      <c r="Y28" s="636" t="s">
        <v>151</v>
      </c>
      <c r="Z28" s="636"/>
      <c r="AA28" s="636"/>
      <c r="AB28" s="637" t="str">
        <f>IF('6 Obecność na treningu'!B135="","",'6 Obecność na treningu'!B135)</f>
        <v/>
      </c>
      <c r="AC28" s="637"/>
      <c r="AD28" s="637"/>
      <c r="AE28" s="636" t="s">
        <v>151</v>
      </c>
      <c r="AF28" s="636"/>
      <c r="AG28" s="636"/>
    </row>
    <row r="29" spans="2:33" ht="30" customHeight="1">
      <c r="B29" s="643" t="str">
        <f>IF('6 Obecność na treningu'!B6="","",'6 Obecność na treningu'!B6)</f>
        <v/>
      </c>
      <c r="C29" s="644"/>
      <c r="D29" s="645"/>
      <c r="E29" s="646" t="s">
        <v>151</v>
      </c>
      <c r="F29" s="647"/>
      <c r="G29" s="648"/>
      <c r="J29" s="637" t="str">
        <f>IF('6 Obecność na treningu'!B40="","",'6 Obecność na treningu'!B40)</f>
        <v/>
      </c>
      <c r="K29" s="637"/>
      <c r="L29" s="637"/>
      <c r="M29" s="636" t="s">
        <v>151</v>
      </c>
      <c r="N29" s="636"/>
      <c r="O29" s="636"/>
      <c r="P29" s="637" t="str">
        <f>IF('6 Obecność na treningu'!B73="","",'6 Obecność na treningu'!B73)</f>
        <v/>
      </c>
      <c r="Q29" s="637"/>
      <c r="R29" s="637"/>
      <c r="S29" s="636" t="s">
        <v>151</v>
      </c>
      <c r="T29" s="636"/>
      <c r="U29" s="636"/>
      <c r="V29" s="637" t="str">
        <f>IF('6 Obecność na treningu'!B106="","",'6 Obecność na treningu'!B106)</f>
        <v/>
      </c>
      <c r="W29" s="637"/>
      <c r="X29" s="637"/>
      <c r="Y29" s="636" t="s">
        <v>151</v>
      </c>
      <c r="Z29" s="636"/>
      <c r="AA29" s="636"/>
      <c r="AB29" s="637" t="str">
        <f>IF('6 Obecność na treningu'!B136="","",'6 Obecność na treningu'!B136)</f>
        <v/>
      </c>
      <c r="AC29" s="637"/>
      <c r="AD29" s="637"/>
      <c r="AE29" s="636" t="s">
        <v>151</v>
      </c>
      <c r="AF29" s="636"/>
      <c r="AG29" s="636"/>
    </row>
    <row r="30" spans="2:33" ht="30" customHeight="1">
      <c r="B30" s="643" t="str">
        <f>IF('6 Obecność na treningu'!B7="","",'6 Obecność na treningu'!B7)</f>
        <v/>
      </c>
      <c r="C30" s="644"/>
      <c r="D30" s="645"/>
      <c r="E30" s="646" t="s">
        <v>151</v>
      </c>
      <c r="F30" s="647"/>
      <c r="G30" s="648"/>
      <c r="J30" s="637" t="str">
        <f>IF('6 Obecność na treningu'!B41="","",'6 Obecność na treningu'!B41)</f>
        <v/>
      </c>
      <c r="K30" s="637"/>
      <c r="L30" s="637"/>
      <c r="M30" s="636" t="s">
        <v>151</v>
      </c>
      <c r="N30" s="636"/>
      <c r="O30" s="636"/>
      <c r="P30" s="637" t="str">
        <f>IF('6 Obecność na treningu'!B74="","",'6 Obecność na treningu'!B74)</f>
        <v/>
      </c>
      <c r="Q30" s="637"/>
      <c r="R30" s="637"/>
      <c r="S30" s="636" t="s">
        <v>151</v>
      </c>
      <c r="T30" s="636"/>
      <c r="U30" s="636"/>
      <c r="V30" s="637" t="str">
        <f>IF('6 Obecność na treningu'!B107="","",'6 Obecność na treningu'!B107)</f>
        <v/>
      </c>
      <c r="W30" s="637"/>
      <c r="X30" s="637"/>
      <c r="Y30" s="636" t="s">
        <v>151</v>
      </c>
      <c r="Z30" s="636"/>
      <c r="AA30" s="636"/>
      <c r="AB30" s="637" t="str">
        <f>IF('6 Obecność na treningu'!B137="","",'6 Obecność na treningu'!B137)</f>
        <v/>
      </c>
      <c r="AC30" s="637"/>
      <c r="AD30" s="637"/>
      <c r="AE30" s="636" t="s">
        <v>151</v>
      </c>
      <c r="AF30" s="636"/>
      <c r="AG30" s="636"/>
    </row>
    <row r="31" spans="2:33" ht="30" customHeight="1">
      <c r="B31" s="643" t="str">
        <f>IF('6 Obecność na treningu'!B8="","",'6 Obecność na treningu'!B8)</f>
        <v/>
      </c>
      <c r="C31" s="644"/>
      <c r="D31" s="645"/>
      <c r="E31" s="646" t="s">
        <v>151</v>
      </c>
      <c r="F31" s="647"/>
      <c r="G31" s="648"/>
      <c r="J31" s="637" t="str">
        <f>IF('6 Obecność na treningu'!B42="","",'6 Obecność na treningu'!B42)</f>
        <v/>
      </c>
      <c r="K31" s="637"/>
      <c r="L31" s="637"/>
      <c r="M31" s="636" t="s">
        <v>151</v>
      </c>
      <c r="N31" s="636"/>
      <c r="O31" s="636"/>
      <c r="P31" s="637" t="str">
        <f>IF('6 Obecność na treningu'!B75="","",'6 Obecność na treningu'!B75)</f>
        <v/>
      </c>
      <c r="Q31" s="637"/>
      <c r="R31" s="637"/>
      <c r="S31" s="636" t="s">
        <v>151</v>
      </c>
      <c r="T31" s="636"/>
      <c r="U31" s="636"/>
      <c r="V31" s="637" t="str">
        <f>IF('6 Obecność na treningu'!B108="","",'6 Obecność na treningu'!B108)</f>
        <v/>
      </c>
      <c r="W31" s="637"/>
      <c r="X31" s="637"/>
      <c r="Y31" s="636" t="s">
        <v>151</v>
      </c>
      <c r="Z31" s="636"/>
      <c r="AA31" s="636"/>
      <c r="AB31" s="637" t="str">
        <f>IF('6 Obecność na treningu'!B138="","",'6 Obecność na treningu'!B138)</f>
        <v/>
      </c>
      <c r="AC31" s="637"/>
      <c r="AD31" s="637"/>
      <c r="AE31" s="636" t="s">
        <v>151</v>
      </c>
      <c r="AF31" s="636"/>
      <c r="AG31" s="636"/>
    </row>
    <row r="32" spans="2:33" ht="30" customHeight="1">
      <c r="B32" s="643" t="str">
        <f>IF('6 Obecność na treningu'!B9="","",'6 Obecność na treningu'!B9)</f>
        <v/>
      </c>
      <c r="C32" s="644"/>
      <c r="D32" s="645"/>
      <c r="E32" s="646" t="s">
        <v>151</v>
      </c>
      <c r="F32" s="647"/>
      <c r="G32" s="648"/>
      <c r="J32" s="637" t="str">
        <f>IF('6 Obecność na treningu'!B43="","",'6 Obecność na treningu'!B43)</f>
        <v/>
      </c>
      <c r="K32" s="637"/>
      <c r="L32" s="637"/>
      <c r="M32" s="636" t="s">
        <v>151</v>
      </c>
      <c r="N32" s="636"/>
      <c r="O32" s="636"/>
      <c r="P32" s="637" t="str">
        <f>IF('6 Obecność na treningu'!B76="","",'6 Obecność na treningu'!B76)</f>
        <v/>
      </c>
      <c r="Q32" s="637"/>
      <c r="R32" s="637"/>
      <c r="S32" s="636" t="s">
        <v>151</v>
      </c>
      <c r="T32" s="636"/>
      <c r="U32" s="636"/>
      <c r="V32" s="637" t="str">
        <f>IF('6 Obecność na treningu'!B109="","",'6 Obecność na treningu'!B109)</f>
        <v/>
      </c>
      <c r="W32" s="637"/>
      <c r="X32" s="637"/>
      <c r="Y32" s="636" t="s">
        <v>151</v>
      </c>
      <c r="Z32" s="636"/>
      <c r="AA32" s="636"/>
      <c r="AB32" s="637" t="str">
        <f>IF('6 Obecność na treningu'!B139="","",'6 Obecność na treningu'!B139)</f>
        <v/>
      </c>
      <c r="AC32" s="637"/>
      <c r="AD32" s="637"/>
      <c r="AE32" s="636" t="s">
        <v>151</v>
      </c>
      <c r="AF32" s="636"/>
      <c r="AG32" s="636"/>
    </row>
    <row r="33" spans="2:33" ht="30" customHeight="1">
      <c r="B33" s="643" t="str">
        <f>IF('6 Obecność na treningu'!B10="","",'6 Obecność na treningu'!B10)</f>
        <v/>
      </c>
      <c r="C33" s="644"/>
      <c r="D33" s="645"/>
      <c r="E33" s="646" t="s">
        <v>151</v>
      </c>
      <c r="F33" s="647"/>
      <c r="G33" s="648"/>
      <c r="J33" s="637" t="str">
        <f>IF('6 Obecność na treningu'!B44="","",'6 Obecność na treningu'!B44)</f>
        <v/>
      </c>
      <c r="K33" s="637"/>
      <c r="L33" s="637"/>
      <c r="M33" s="636" t="s">
        <v>151</v>
      </c>
      <c r="N33" s="636"/>
      <c r="O33" s="636"/>
      <c r="P33" s="637" t="str">
        <f>IF('6 Obecność na treningu'!B77="","",'6 Obecność na treningu'!B77)</f>
        <v/>
      </c>
      <c r="Q33" s="637"/>
      <c r="R33" s="637"/>
      <c r="S33" s="636" t="s">
        <v>151</v>
      </c>
      <c r="T33" s="636"/>
      <c r="U33" s="636"/>
      <c r="V33" s="637" t="str">
        <f>IF('6 Obecność na treningu'!B110="","",'6 Obecność na treningu'!B110)</f>
        <v/>
      </c>
      <c r="W33" s="637"/>
      <c r="X33" s="637"/>
      <c r="Y33" s="636" t="s">
        <v>151</v>
      </c>
      <c r="Z33" s="636"/>
      <c r="AA33" s="636"/>
      <c r="AB33" s="637" t="str">
        <f>IF('6 Obecność na treningu'!B140="","",'6 Obecność na treningu'!B140)</f>
        <v/>
      </c>
      <c r="AC33" s="637"/>
      <c r="AD33" s="637"/>
      <c r="AE33" s="636" t="s">
        <v>151</v>
      </c>
      <c r="AF33" s="636"/>
      <c r="AG33" s="636"/>
    </row>
    <row r="34" spans="2:33" ht="30" customHeight="1">
      <c r="H34" s="642" t="s">
        <v>291</v>
      </c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</row>
    <row r="35" spans="2:33" ht="30" customHeight="1">
      <c r="J35" s="641" t="s">
        <v>320</v>
      </c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641"/>
    </row>
    <row r="36" spans="2:33" ht="30" customHeight="1"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</row>
    <row r="37" spans="2:33" ht="30" customHeight="1"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</row>
    <row r="38" spans="2:33" ht="30" customHeight="1"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</row>
    <row r="39" spans="2:33" ht="30" customHeight="1"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</row>
    <row r="40" spans="2:33" ht="30" customHeight="1">
      <c r="J40" s="638"/>
      <c r="K40" s="638"/>
      <c r="L40" s="638"/>
      <c r="M40" s="639"/>
      <c r="N40" s="639"/>
      <c r="O40" s="639"/>
    </row>
    <row r="41" spans="2:33" ht="30" customHeight="1">
      <c r="J41" s="638"/>
      <c r="K41" s="638"/>
      <c r="L41" s="638"/>
      <c r="M41" s="639"/>
      <c r="N41" s="639"/>
      <c r="O41" s="639"/>
    </row>
    <row r="42" spans="2:33" ht="30" customHeight="1">
      <c r="J42" s="638"/>
      <c r="K42" s="638"/>
      <c r="L42" s="638"/>
      <c r="M42" s="639"/>
      <c r="N42" s="639"/>
      <c r="O42" s="639"/>
    </row>
    <row r="43" spans="2:33" ht="30" customHeight="1">
      <c r="J43" s="638"/>
      <c r="K43" s="638"/>
      <c r="L43" s="638"/>
      <c r="M43" s="639"/>
      <c r="N43" s="639"/>
      <c r="O43" s="639"/>
    </row>
    <row r="44" spans="2:33" ht="30" customHeight="1">
      <c r="J44" s="638"/>
      <c r="K44" s="638"/>
      <c r="L44" s="638"/>
      <c r="M44" s="639"/>
      <c r="N44" s="639"/>
      <c r="O44" s="639"/>
    </row>
    <row r="45" spans="2:33" ht="30" customHeight="1"/>
  </sheetData>
  <mergeCells count="293">
    <mergeCell ref="B21:G21"/>
    <mergeCell ref="B5:G5"/>
    <mergeCell ref="B6:G6"/>
    <mergeCell ref="B16:G16"/>
    <mergeCell ref="B19:G19"/>
    <mergeCell ref="B1:G2"/>
    <mergeCell ref="B30:D30"/>
    <mergeCell ref="B31:D31"/>
    <mergeCell ref="B32:D32"/>
    <mergeCell ref="E30:G30"/>
    <mergeCell ref="E31:G31"/>
    <mergeCell ref="E32:G32"/>
    <mergeCell ref="B22:G23"/>
    <mergeCell ref="B4:G4"/>
    <mergeCell ref="B8:G8"/>
    <mergeCell ref="B20:G20"/>
    <mergeCell ref="D24:F24"/>
    <mergeCell ref="B25:D25"/>
    <mergeCell ref="E25:G25"/>
    <mergeCell ref="B33:D33"/>
    <mergeCell ref="E33:G33"/>
    <mergeCell ref="B27:D27"/>
    <mergeCell ref="E27:G27"/>
    <mergeCell ref="B28:D28"/>
    <mergeCell ref="E28:G28"/>
    <mergeCell ref="B29:D29"/>
    <mergeCell ref="E29:G29"/>
    <mergeCell ref="B26:D26"/>
    <mergeCell ref="E26:G26"/>
    <mergeCell ref="S32:U32"/>
    <mergeCell ref="P33:R33"/>
    <mergeCell ref="J33:L33"/>
    <mergeCell ref="M33:O33"/>
    <mergeCell ref="AB27:AD27"/>
    <mergeCell ref="Y27:AA27"/>
    <mergeCell ref="V28:X28"/>
    <mergeCell ref="Y28:AA28"/>
    <mergeCell ref="V29:X29"/>
    <mergeCell ref="Y29:AA29"/>
    <mergeCell ref="V30:X30"/>
    <mergeCell ref="Y30:AA30"/>
    <mergeCell ref="P31:R31"/>
    <mergeCell ref="S31:U31"/>
    <mergeCell ref="P29:R29"/>
    <mergeCell ref="S29:U29"/>
    <mergeCell ref="P30:R30"/>
    <mergeCell ref="S30:U30"/>
    <mergeCell ref="P27:R27"/>
    <mergeCell ref="S27:U27"/>
    <mergeCell ref="P28:R28"/>
    <mergeCell ref="S28:U28"/>
    <mergeCell ref="M27:O27"/>
    <mergeCell ref="M28:O28"/>
    <mergeCell ref="AE27:AG27"/>
    <mergeCell ref="AB28:AD28"/>
    <mergeCell ref="AE28:AG28"/>
    <mergeCell ref="AB29:AD29"/>
    <mergeCell ref="AE29:AG29"/>
    <mergeCell ref="AB33:AD33"/>
    <mergeCell ref="AE33:AG33"/>
    <mergeCell ref="J35:AG39"/>
    <mergeCell ref="AB30:AD30"/>
    <mergeCell ref="AE30:AG30"/>
    <mergeCell ref="AB31:AD31"/>
    <mergeCell ref="AE31:AG31"/>
    <mergeCell ref="AB32:AD32"/>
    <mergeCell ref="AE32:AG32"/>
    <mergeCell ref="S33:U33"/>
    <mergeCell ref="H34:AC34"/>
    <mergeCell ref="P32:R32"/>
    <mergeCell ref="V31:X31"/>
    <mergeCell ref="Y31:AA31"/>
    <mergeCell ref="V32:X32"/>
    <mergeCell ref="Y32:AA32"/>
    <mergeCell ref="V33:X33"/>
    <mergeCell ref="Y33:AA33"/>
    <mergeCell ref="V27:X27"/>
    <mergeCell ref="AE22:AG22"/>
    <mergeCell ref="AB23:AD23"/>
    <mergeCell ref="AE23:AG23"/>
    <mergeCell ref="AB24:AD24"/>
    <mergeCell ref="AE24:AG24"/>
    <mergeCell ref="AB25:AD25"/>
    <mergeCell ref="AE25:AG25"/>
    <mergeCell ref="V26:X26"/>
    <mergeCell ref="Y26:AA26"/>
    <mergeCell ref="V22:X22"/>
    <mergeCell ref="Y22:AA22"/>
    <mergeCell ref="V23:X23"/>
    <mergeCell ref="Y23:AA23"/>
    <mergeCell ref="V24:X24"/>
    <mergeCell ref="Y24:AA24"/>
    <mergeCell ref="AB26:AD26"/>
    <mergeCell ref="AE26:AG26"/>
    <mergeCell ref="AE17:AG17"/>
    <mergeCell ref="AB18:AD18"/>
    <mergeCell ref="AE18:AG18"/>
    <mergeCell ref="AB19:AD19"/>
    <mergeCell ref="AE19:AG19"/>
    <mergeCell ref="AB20:AD20"/>
    <mergeCell ref="AE20:AG20"/>
    <mergeCell ref="AB21:AD21"/>
    <mergeCell ref="AE21:AG21"/>
    <mergeCell ref="V19:X19"/>
    <mergeCell ref="Y19:AA19"/>
    <mergeCell ref="V20:X20"/>
    <mergeCell ref="V25:X25"/>
    <mergeCell ref="Y25:AA25"/>
    <mergeCell ref="AB17:AD17"/>
    <mergeCell ref="AB22:AD22"/>
    <mergeCell ref="V17:X17"/>
    <mergeCell ref="Y17:AA17"/>
    <mergeCell ref="V18:X18"/>
    <mergeCell ref="Y18:AA18"/>
    <mergeCell ref="Y20:AA20"/>
    <mergeCell ref="V21:X21"/>
    <mergeCell ref="Y21:AA21"/>
    <mergeCell ref="AE12:AG12"/>
    <mergeCell ref="AB13:AD13"/>
    <mergeCell ref="AE13:AG13"/>
    <mergeCell ref="AB14:AD14"/>
    <mergeCell ref="AE14:AG14"/>
    <mergeCell ref="AB15:AD15"/>
    <mergeCell ref="AE15:AG15"/>
    <mergeCell ref="AB16:AD16"/>
    <mergeCell ref="AE16:AG16"/>
    <mergeCell ref="AB12:AD12"/>
    <mergeCell ref="AD1:AF1"/>
    <mergeCell ref="AB3:AD3"/>
    <mergeCell ref="AE3:AG3"/>
    <mergeCell ref="AB4:AD4"/>
    <mergeCell ref="AE4:AG4"/>
    <mergeCell ref="AB5:AD5"/>
    <mergeCell ref="AE5:AG5"/>
    <mergeCell ref="AB6:AD6"/>
    <mergeCell ref="AE6:AG6"/>
    <mergeCell ref="AE7:AG7"/>
    <mergeCell ref="AB8:AD8"/>
    <mergeCell ref="AE8:AG8"/>
    <mergeCell ref="AB9:AD9"/>
    <mergeCell ref="AE9:AG9"/>
    <mergeCell ref="AB10:AD10"/>
    <mergeCell ref="AE10:AG10"/>
    <mergeCell ref="AB11:AD11"/>
    <mergeCell ref="AE11:AG11"/>
    <mergeCell ref="AB7:AD7"/>
    <mergeCell ref="V12:X12"/>
    <mergeCell ref="Y12:AA12"/>
    <mergeCell ref="V13:X13"/>
    <mergeCell ref="Y13:AA13"/>
    <mergeCell ref="V14:X14"/>
    <mergeCell ref="Y14:AA14"/>
    <mergeCell ref="V15:X15"/>
    <mergeCell ref="Y15:AA15"/>
    <mergeCell ref="V16:X16"/>
    <mergeCell ref="Y16:AA16"/>
    <mergeCell ref="X1:Z1"/>
    <mergeCell ref="V3:X3"/>
    <mergeCell ref="Y3:AA3"/>
    <mergeCell ref="V4:X4"/>
    <mergeCell ref="Y4:AA4"/>
    <mergeCell ref="V5:X5"/>
    <mergeCell ref="Y5:AA5"/>
    <mergeCell ref="V6:X6"/>
    <mergeCell ref="Y6:AA6"/>
    <mergeCell ref="V7:X7"/>
    <mergeCell ref="Y7:AA7"/>
    <mergeCell ref="V8:X8"/>
    <mergeCell ref="Y8:AA8"/>
    <mergeCell ref="V9:X9"/>
    <mergeCell ref="Y9:AA9"/>
    <mergeCell ref="V10:X10"/>
    <mergeCell ref="Y10:AA10"/>
    <mergeCell ref="V11:X11"/>
    <mergeCell ref="Y11:AA11"/>
    <mergeCell ref="S26:U26"/>
    <mergeCell ref="S11:U11"/>
    <mergeCell ref="P12:R12"/>
    <mergeCell ref="S12:U12"/>
    <mergeCell ref="P13:R13"/>
    <mergeCell ref="P16:R16"/>
    <mergeCell ref="S16:U16"/>
    <mergeCell ref="S21:U21"/>
    <mergeCell ref="P22:R22"/>
    <mergeCell ref="S22:U22"/>
    <mergeCell ref="P23:R23"/>
    <mergeCell ref="S23:U23"/>
    <mergeCell ref="P19:R19"/>
    <mergeCell ref="S19:U19"/>
    <mergeCell ref="P20:R20"/>
    <mergeCell ref="S20:U20"/>
    <mergeCell ref="P24:R24"/>
    <mergeCell ref="S24:U24"/>
    <mergeCell ref="P25:R25"/>
    <mergeCell ref="S25:U25"/>
    <mergeCell ref="S13:U13"/>
    <mergeCell ref="P14:R14"/>
    <mergeCell ref="S14:U14"/>
    <mergeCell ref="S15:U15"/>
    <mergeCell ref="J20:L20"/>
    <mergeCell ref="J21:L21"/>
    <mergeCell ref="J22:L22"/>
    <mergeCell ref="J13:L13"/>
    <mergeCell ref="J14:L14"/>
    <mergeCell ref="J15:L15"/>
    <mergeCell ref="J16:L16"/>
    <mergeCell ref="P26:R26"/>
    <mergeCell ref="J19:L19"/>
    <mergeCell ref="P15:R15"/>
    <mergeCell ref="P21:R21"/>
    <mergeCell ref="M26:O26"/>
    <mergeCell ref="M20:O20"/>
    <mergeCell ref="M21:O21"/>
    <mergeCell ref="J23:L23"/>
    <mergeCell ref="J10:L10"/>
    <mergeCell ref="J11:L11"/>
    <mergeCell ref="P10:R10"/>
    <mergeCell ref="S10:U10"/>
    <mergeCell ref="P11:R11"/>
    <mergeCell ref="J12:L12"/>
    <mergeCell ref="P17:R17"/>
    <mergeCell ref="S17:U17"/>
    <mergeCell ref="P18:R18"/>
    <mergeCell ref="S18:U18"/>
    <mergeCell ref="J18:L18"/>
    <mergeCell ref="J3:L3"/>
    <mergeCell ref="M3:O3"/>
    <mergeCell ref="J4:L4"/>
    <mergeCell ref="J5:L5"/>
    <mergeCell ref="P7:R7"/>
    <mergeCell ref="S7:U7"/>
    <mergeCell ref="P8:R8"/>
    <mergeCell ref="S8:U8"/>
    <mergeCell ref="P9:R9"/>
    <mergeCell ref="S9:U9"/>
    <mergeCell ref="M4:O4"/>
    <mergeCell ref="M5:O5"/>
    <mergeCell ref="M6:O6"/>
    <mergeCell ref="M7:O7"/>
    <mergeCell ref="M8:O8"/>
    <mergeCell ref="M9:O9"/>
    <mergeCell ref="R1:T1"/>
    <mergeCell ref="P3:R3"/>
    <mergeCell ref="S3:U3"/>
    <mergeCell ref="P4:R4"/>
    <mergeCell ref="S4:U4"/>
    <mergeCell ref="P5:R5"/>
    <mergeCell ref="S5:U5"/>
    <mergeCell ref="P6:R6"/>
    <mergeCell ref="S6:U6"/>
    <mergeCell ref="J44:L44"/>
    <mergeCell ref="M42:O42"/>
    <mergeCell ref="M43:O43"/>
    <mergeCell ref="M44:O44"/>
    <mergeCell ref="J40:L40"/>
    <mergeCell ref="M40:O40"/>
    <mergeCell ref="J41:L41"/>
    <mergeCell ref="M41:O41"/>
    <mergeCell ref="J42:L42"/>
    <mergeCell ref="J43:L43"/>
    <mergeCell ref="J27:L27"/>
    <mergeCell ref="J28:L28"/>
    <mergeCell ref="J29:L29"/>
    <mergeCell ref="J25:L25"/>
    <mergeCell ref="J26:L26"/>
    <mergeCell ref="M25:O25"/>
    <mergeCell ref="J24:L24"/>
    <mergeCell ref="M23:O23"/>
    <mergeCell ref="M24:O24"/>
    <mergeCell ref="L1:N1"/>
    <mergeCell ref="M29:O29"/>
    <mergeCell ref="M30:O30"/>
    <mergeCell ref="M31:O31"/>
    <mergeCell ref="M22:O22"/>
    <mergeCell ref="M32:O32"/>
    <mergeCell ref="M16:O16"/>
    <mergeCell ref="M17:O17"/>
    <mergeCell ref="M18:O18"/>
    <mergeCell ref="M19:O19"/>
    <mergeCell ref="M10:O10"/>
    <mergeCell ref="M11:O11"/>
    <mergeCell ref="M12:O12"/>
    <mergeCell ref="M13:O13"/>
    <mergeCell ref="M14:O14"/>
    <mergeCell ref="M15:O15"/>
    <mergeCell ref="J30:L30"/>
    <mergeCell ref="J31:L31"/>
    <mergeCell ref="J32:L32"/>
    <mergeCell ref="J17:L17"/>
    <mergeCell ref="J6:L6"/>
    <mergeCell ref="J7:L7"/>
    <mergeCell ref="J8:L8"/>
    <mergeCell ref="J9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5" orientation="portrait" r:id="rId1"/>
  <colBreaks count="4" manualBreakCount="4">
    <brk id="8" max="32" man="1"/>
    <brk id="15" max="32" man="1"/>
    <brk id="21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12</vt:i4>
      </vt:variant>
    </vt:vector>
  </HeadingPairs>
  <TitlesOfParts>
    <vt:vector size="26" baseType="lpstr">
      <vt:lpstr>slownie</vt:lpstr>
      <vt:lpstr>1 Preliminarz KWM</vt:lpstr>
      <vt:lpstr>2 Spis zawodników - planowanych</vt:lpstr>
      <vt:lpstr>3 Program cz. 1</vt:lpstr>
      <vt:lpstr>4 Program cz. 2</vt:lpstr>
      <vt:lpstr>5 Uwagi organizacyjne</vt:lpstr>
      <vt:lpstr>6 Obecność na treningu</vt:lpstr>
      <vt:lpstr>7 Wyniki sprawdzianów i testów</vt:lpstr>
      <vt:lpstr>8 Regulamin</vt:lpstr>
      <vt:lpstr>9 Program zajec</vt:lpstr>
      <vt:lpstr>10 Dziennik zajec</vt:lpstr>
      <vt:lpstr>11 Podsumowanie</vt:lpstr>
      <vt:lpstr>12 Potwierdzenie udziału</vt:lpstr>
      <vt:lpstr>13 Zestawienie kosztów</vt:lpstr>
      <vt:lpstr>'1 Preliminarz KWM'!Obszar_wydruku</vt:lpstr>
      <vt:lpstr>'10 Dziennik zajec'!Obszar_wydruku</vt:lpstr>
      <vt:lpstr>'12 Potwierdzenie udziału'!Obszar_wydruku</vt:lpstr>
      <vt:lpstr>'13 Zestawienie kosztów'!Obszar_wydruku</vt:lpstr>
      <vt:lpstr>'2 Spis zawodników - planowanych'!Obszar_wydruku</vt:lpstr>
      <vt:lpstr>'3 Program cz. 1'!Obszar_wydruku</vt:lpstr>
      <vt:lpstr>'4 Program cz. 2'!Obszar_wydruku</vt:lpstr>
      <vt:lpstr>'5 Uwagi organizacyjne'!Obszar_wydruku</vt:lpstr>
      <vt:lpstr>'6 Obecność na treningu'!Obszar_wydruku</vt:lpstr>
      <vt:lpstr>'7 Wyniki sprawdzianów i testów'!Obszar_wydruku</vt:lpstr>
      <vt:lpstr>'8 Regulamin'!Obszar_wydruku</vt:lpstr>
      <vt:lpstr>'9 Program zajec'!Obszar_wydruku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Paweł Zmuda</cp:lastModifiedBy>
  <cp:lastPrinted>2021-09-17T07:02:11Z</cp:lastPrinted>
  <dcterms:created xsi:type="dcterms:W3CDTF">2009-12-30T09:26:29Z</dcterms:created>
  <dcterms:modified xsi:type="dcterms:W3CDTF">2024-01-28T15:22:51Z</dcterms:modified>
</cp:coreProperties>
</file>