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el\Downloads\"/>
    </mc:Choice>
  </mc:AlternateContent>
  <xr:revisionPtr revIDLastSave="0" documentId="13_ncr:1_{D22AC4C4-3F22-4598-8153-E5DF77B7EC38}" xr6:coauthVersionLast="47" xr6:coauthVersionMax="47" xr10:uidLastSave="{00000000-0000-0000-0000-000000000000}"/>
  <bookViews>
    <workbookView xWindow="29715" yWindow="735" windowWidth="17250" windowHeight="8865" xr2:uid="{00000000-000D-0000-FFFF-FFFF00000000}"/>
  </bookViews>
  <sheets>
    <sheet name="Arkusz1" sheetId="1" r:id="rId1"/>
    <sheet name="Arkusz2" sheetId="2" state="hidden" r:id="rId2"/>
  </sheets>
  <definedNames>
    <definedName name="_xlnm.Print_Area" localSheetId="0">Arkusz1!$A$1:$G$51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U9" i="1"/>
  <c r="V9" i="1"/>
  <c r="U4" i="1" l="1"/>
  <c r="K37" i="1" l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16" i="1"/>
  <c r="K30" i="1" l="1"/>
  <c r="L30" i="1"/>
  <c r="K31" i="1"/>
  <c r="L31" i="1"/>
  <c r="K32" i="1"/>
  <c r="L32" i="1"/>
  <c r="K33" i="1"/>
  <c r="L33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L16" i="1"/>
  <c r="K16" i="1"/>
  <c r="U37" i="1" l="1"/>
  <c r="U41" i="1"/>
  <c r="U13" i="1"/>
  <c r="U12" i="1"/>
  <c r="U11" i="1"/>
  <c r="U10" i="1"/>
  <c r="V8" i="1"/>
  <c r="U8" i="1"/>
  <c r="N3" i="2" l="1"/>
  <c r="J3" i="2"/>
  <c r="G3" i="2"/>
  <c r="Q30" i="1"/>
  <c r="R30" i="1" s="1"/>
  <c r="Q31" i="1"/>
  <c r="R31" i="1" s="1"/>
  <c r="Q32" i="1"/>
  <c r="R32" i="1" s="1"/>
  <c r="Q33" i="1"/>
  <c r="R33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16" i="1"/>
  <c r="R16" i="1" s="1"/>
  <c r="M17" i="1" l="1"/>
  <c r="O17" i="1" s="1"/>
  <c r="N17" i="1"/>
  <c r="P17" i="1" s="1"/>
  <c r="M18" i="1"/>
  <c r="O18" i="1" s="1"/>
  <c r="N18" i="1"/>
  <c r="P18" i="1" s="1"/>
  <c r="M19" i="1"/>
  <c r="O19" i="1" s="1"/>
  <c r="N19" i="1"/>
  <c r="P19" i="1" s="1"/>
  <c r="M20" i="1"/>
  <c r="O20" i="1" s="1"/>
  <c r="N20" i="1"/>
  <c r="P20" i="1" s="1"/>
  <c r="M21" i="1"/>
  <c r="O21" i="1" s="1"/>
  <c r="N21" i="1"/>
  <c r="P21" i="1" s="1"/>
  <c r="M22" i="1"/>
  <c r="O22" i="1" s="1"/>
  <c r="N22" i="1"/>
  <c r="P22" i="1" s="1"/>
  <c r="M23" i="1"/>
  <c r="O23" i="1" s="1"/>
  <c r="N23" i="1"/>
  <c r="P23" i="1" s="1"/>
  <c r="M24" i="1"/>
  <c r="O24" i="1" s="1"/>
  <c r="N24" i="1"/>
  <c r="P24" i="1" s="1"/>
  <c r="M25" i="1"/>
  <c r="O25" i="1" s="1"/>
  <c r="N25" i="1"/>
  <c r="P25" i="1" s="1"/>
  <c r="M26" i="1"/>
  <c r="O26" i="1" s="1"/>
  <c r="N26" i="1"/>
  <c r="P26" i="1" s="1"/>
  <c r="M27" i="1"/>
  <c r="O27" i="1" s="1"/>
  <c r="N27" i="1"/>
  <c r="P27" i="1" s="1"/>
  <c r="M28" i="1"/>
  <c r="O28" i="1" s="1"/>
  <c r="N28" i="1"/>
  <c r="P28" i="1" s="1"/>
  <c r="M29" i="1"/>
  <c r="O29" i="1" s="1"/>
  <c r="N29" i="1"/>
  <c r="P29" i="1" s="1"/>
  <c r="M30" i="1"/>
  <c r="N30" i="1"/>
  <c r="M31" i="1"/>
  <c r="N31" i="1"/>
  <c r="M32" i="1"/>
  <c r="N32" i="1"/>
  <c r="M33" i="1"/>
  <c r="N33" i="1"/>
  <c r="N16" i="1"/>
  <c r="P16" i="1" s="1"/>
  <c r="M16" i="1"/>
  <c r="O16" i="1" s="1"/>
  <c r="G34" i="1"/>
  <c r="L34" i="1" s="1"/>
  <c r="B1" i="2" l="1"/>
  <c r="B2" i="2" s="1"/>
  <c r="P34" i="1"/>
  <c r="A1" i="1" s="1"/>
  <c r="F34" i="1"/>
  <c r="Q34" i="1" l="1"/>
  <c r="R34" i="1" s="1"/>
  <c r="R35" i="1" s="1"/>
  <c r="A2" i="1" s="1"/>
  <c r="K34" i="1"/>
  <c r="B3" i="2"/>
  <c r="B4" i="2" s="1"/>
  <c r="B11" i="2"/>
  <c r="C11" i="2" s="1"/>
  <c r="C3" i="2" l="1"/>
  <c r="B5" i="2"/>
  <c r="B6" i="2" s="1"/>
  <c r="C4" i="2"/>
  <c r="C5" i="2" l="1"/>
  <c r="C6" i="2"/>
  <c r="B7" i="2"/>
  <c r="C7" i="2" l="1"/>
  <c r="B8" i="2"/>
  <c r="C8" i="2" s="1"/>
  <c r="B9" i="2" l="1"/>
  <c r="B10" i="2" l="1"/>
  <c r="C10" i="2" s="1"/>
  <c r="C9" i="2"/>
  <c r="A13" i="2" l="1"/>
</calcChain>
</file>

<file path=xl/sharedStrings.xml><?xml version="1.0" encoding="utf-8"?>
<sst xmlns="http://schemas.openxmlformats.org/spreadsheetml/2006/main" count="92" uniqueCount="88">
  <si>
    <t>Załącznik Nr 1 do Wytycznych</t>
  </si>
  <si>
    <t>ROZLICZENIE</t>
  </si>
  <si>
    <t>KLUB:</t>
  </si>
  <si>
    <t xml:space="preserve">SEKCJA: </t>
  </si>
  <si>
    <t>Treść - za co</t>
  </si>
  <si>
    <t>Koszty ogółem zł.</t>
  </si>
  <si>
    <t>Razem</t>
  </si>
  <si>
    <t>Proszę wypełniać maszynowo</t>
  </si>
  <si>
    <t>Załączniki:</t>
  </si>
  <si>
    <t>Data zapłaty  faktury/rachunku</t>
  </si>
  <si>
    <t>(podpis pieczątka)*</t>
  </si>
  <si>
    <t>tysiące</t>
  </si>
  <si>
    <t>setki</t>
  </si>
  <si>
    <t>dziesiątki</t>
  </si>
  <si>
    <t>zł</t>
  </si>
  <si>
    <t>jedynki</t>
  </si>
  <si>
    <t>Słownie: (środki WSS)</t>
  </si>
  <si>
    <t>setki tysięcy</t>
  </si>
  <si>
    <t>wartość liczbowo</t>
  </si>
  <si>
    <t>po zaokrągleniu</t>
  </si>
  <si>
    <t>dziesiątki tysięcy</t>
  </si>
  <si>
    <t>tysiące nazwa</t>
  </si>
  <si>
    <t>złote nazwa</t>
  </si>
  <si>
    <t>grosze</t>
  </si>
  <si>
    <t xml:space="preserve">sto </t>
  </si>
  <si>
    <t xml:space="preserve">dwieście </t>
  </si>
  <si>
    <t xml:space="preserve">trzysta </t>
  </si>
  <si>
    <t xml:space="preserve">czterysta </t>
  </si>
  <si>
    <t xml:space="preserve">pięćset </t>
  </si>
  <si>
    <t xml:space="preserve">sześćset </t>
  </si>
  <si>
    <t xml:space="preserve">siedemset </t>
  </si>
  <si>
    <t xml:space="preserve">osiemset </t>
  </si>
  <si>
    <t xml:space="preserve">dziewięćset </t>
  </si>
  <si>
    <t xml:space="preserve">dwadzieścia </t>
  </si>
  <si>
    <t xml:space="preserve">trzydzieści </t>
  </si>
  <si>
    <t xml:space="preserve">czterdzieści </t>
  </si>
  <si>
    <t xml:space="preserve">pięćdziesiąt </t>
  </si>
  <si>
    <t xml:space="preserve">sześćdziesiąt </t>
  </si>
  <si>
    <t xml:space="preserve">siedemdziesiąt </t>
  </si>
  <si>
    <t xml:space="preserve">osiemdziesiąt </t>
  </si>
  <si>
    <t xml:space="preserve">dziewięćdziesiąt </t>
  </si>
  <si>
    <t xml:space="preserve">jeden </t>
  </si>
  <si>
    <t xml:space="preserve">dwa </t>
  </si>
  <si>
    <t xml:space="preserve">trzy </t>
  </si>
  <si>
    <t xml:space="preserve">cztery </t>
  </si>
  <si>
    <t xml:space="preserve">pięć </t>
  </si>
  <si>
    <t xml:space="preserve">sześć </t>
  </si>
  <si>
    <t xml:space="preserve">siedem </t>
  </si>
  <si>
    <t xml:space="preserve">osiem </t>
  </si>
  <si>
    <t xml:space="preserve">dziewięć </t>
  </si>
  <si>
    <t xml:space="preserve">dziesięć 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</si>
  <si>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</si>
  <si>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</si>
  <si>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</si>
  <si>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</si>
  <si>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</si>
  <si>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</si>
  <si>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</si>
  <si>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</si>
  <si>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dziewiętnaście </t>
  </si>
  <si>
    <t>3. Liczba uczestników</t>
  </si>
  <si>
    <t>2. Miejsce i czas realizacji zadania</t>
  </si>
  <si>
    <t>1. Nazwa zadania</t>
  </si>
  <si>
    <t>poz.w preliminarzu</t>
  </si>
  <si>
    <t>Oświadczam, że:</t>
  </si>
  <si>
    <t>w:</t>
  </si>
  <si>
    <r>
      <rPr>
        <sz val="10"/>
        <rFont val="Arial CE"/>
        <charset val="238"/>
      </rPr>
      <t>(miejsce przechowywania)</t>
    </r>
    <r>
      <rPr>
        <b/>
        <sz val="12"/>
        <rFont val="Arial CE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</si>
  <si>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szt.</t>
  </si>
  <si>
    <t>dwustronne kserokopie dokumentów źródłowych:</t>
  </si>
  <si>
    <t>pieczątka nagłówkowa</t>
  </si>
  <si>
    <t>test wypełnienia formularza</t>
  </si>
  <si>
    <t>wartości ujemne</t>
  </si>
  <si>
    <t>tekst</t>
  </si>
  <si>
    <t>dofinansowanie WSS wyższe, niż kwota ogółem</t>
  </si>
  <si>
    <r>
      <t xml:space="preserve">środków finansowych przyznanych na sport dzieci i młodzieży
Projekt </t>
    </r>
    <r>
      <rPr>
        <b/>
        <sz val="14"/>
        <rFont val="Arial CE"/>
        <charset val="238"/>
      </rPr>
      <t>współfinansowany*/finansowany*</t>
    </r>
    <r>
      <rPr>
        <b/>
        <sz val="14"/>
        <rFont val="Arial CE"/>
        <family val="2"/>
        <charset val="238"/>
      </rPr>
      <t xml:space="preserve"> przez Samorząd Województwa Wielkopolskiego</t>
    </r>
  </si>
  <si>
    <t xml:space="preserve">2.Zaliczki na podatek  dochodowy od osób fizycznych oraz składki  na ubezpieczenia społeczne zostały naliczone i przekazane do urzędów skarbowych i ZUS.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</si>
  <si>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1.Wyszczególnione w rozliczeniu dokumenty księgowe zostały sprawdzone pod względem formalnym, merytorycznym i rachunkowym, i znajdują się</t>
  </si>
  <si>
    <t>Nazwa i adres wystawcy r-ku/ f-ry</t>
  </si>
  <si>
    <t>w tym ze środków WSS zł.</t>
  </si>
  <si>
    <t>Nr faktury/ rachunku</t>
  </si>
  <si>
    <t>Data faktury/ rachunku</t>
  </si>
  <si>
    <t>4.Zgodnie z art. 132 ustawy o finansach publicznych dla środków otrzymanych na realizację zadania publicznego  jest prowadzona wyodrębniona analityka w ewidencji księgowej. W księgach rachunkowych ujmowane były dowody spełniające warunki określone w art. 21 ustawy o rachunkowości.</t>
  </si>
  <si>
    <t xml:space="preserve">3.Przy realizacji zadania stosowano przepisy ustawy o zamówieniach publicznych z dnia 29.01.2004 r. (Dz.U. Nr 19 poz.177) z późniejszymi zmianami.   </t>
  </si>
  <si>
    <t>SIEDZIBA KLUBU:</t>
  </si>
  <si>
    <t>ADRES KORESPONDENCYJNY:</t>
  </si>
  <si>
    <t>* osoby upoważnione statutowo</t>
  </si>
  <si>
    <t xml:space="preserve">........................., dnia .............. 2024 r. </t>
  </si>
  <si>
    <t>5.Przedłożone do rozliczenia dokumenty zostały opłacone ze środków otrzymanych na realizację zadania w ciągu 14 dni (w miesiącu grudniu nie później niż do 31.12.2024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</si>
</sst>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u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8.1999999999999993"/>
      <name val="Arial"/>
      <family val="2"/>
      <charset val="238"/>
    </font>
    <font>
      <b/>
      <sz val="10"/>
      <color rgb="FFFF0000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quotePrefix="1"/>
    <xf numFmtId="44" fontId="1" fillId="0" borderId="10" xfId="0" applyNumberFormat="1" applyFont="1" applyBorder="1" applyAlignment="1" applyProtection="1">
      <alignment horizontal="center" vertical="center" wrapText="1"/>
      <protection locked="0"/>
    </xf>
    <xf numFmtId="44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9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44" fontId="0" fillId="0" borderId="21" xfId="0" applyNumberFormat="1" applyBorder="1"/>
    <xf numFmtId="0" fontId="1" fillId="0" borderId="7" xfId="0" applyFont="1" applyBorder="1" applyAlignment="1">
      <alignment horizontal="center" vertical="center" wrapText="1"/>
    </xf>
    <xf numFmtId="44" fontId="1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8" xfId="0" applyFont="1" applyBorder="1"/>
    <xf numFmtId="0" fontId="1" fillId="0" borderId="4" xfId="0" applyFont="1" applyBorder="1"/>
    <xf numFmtId="44" fontId="1" fillId="0" borderId="11" xfId="0" applyNumberFormat="1" applyFont="1" applyBorder="1"/>
    <xf numFmtId="44" fontId="1" fillId="0" borderId="19" xfId="0" applyNumberFormat="1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11" fillId="0" borderId="22" xfId="0" applyFont="1" applyBorder="1" applyAlignment="1" applyProtection="1">
      <alignment horizontal="right" vertical="center" wrapText="1"/>
      <protection locked="0"/>
    </xf>
    <xf numFmtId="0" fontId="0" fillId="0" borderId="21" xfId="0" applyBorder="1"/>
    <xf numFmtId="0" fontId="0" fillId="0" borderId="21" xfId="0" applyBorder="1" applyAlignment="1">
      <alignment horizontal="center"/>
    </xf>
    <xf numFmtId="44" fontId="12" fillId="0" borderId="11" xfId="0" applyNumberFormat="1" applyFont="1" applyBorder="1" applyAlignment="1">
      <alignment horizontal="center" vertical="center"/>
    </xf>
    <xf numFmtId="44" fontId="8" fillId="0" borderId="2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44" fontId="6" fillId="0" borderId="9" xfId="0" applyNumberFormat="1" applyFont="1" applyBorder="1" applyAlignment="1" applyProtection="1">
      <alignment horizontal="center" vertical="center" wrapText="1"/>
      <protection locked="0"/>
    </xf>
    <xf numFmtId="4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>
      <alignment horizontal="left" vertical="center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24" xfId="0" applyBorder="1" applyAlignment="1">
      <alignment horizontal="center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 applyProtection="1">
      <protection locked="0"/>
    </xf>
  </cellXfs>
  <cellStyles count="1">
    <cellStyle name="Normalny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1089208</xdr:colOff>
      <xdr:row>2</xdr:row>
      <xdr:rowOff>84419</xdr:rowOff>
    </xdr:from>
    <xdr:to>
      <xdr:col>4</xdr:col>
      <xdr:colOff>1734044</xdr:colOff>
      <xdr:row>4</xdr:row>
      <xdr:rowOff>287432</xdr:rowOff>
    </xdr:to>
    <xdr:pic>
      <xdr:nvPicPr>
        <xdr:cNvPr id="2" name="il_f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24832" y="425078"/>
          <a:ext cx="3553995" cy="1224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1"/>
  <sheetViews>
    <sheetView tabSelected="1" view="pageBreakPreview" zoomScaleNormal="100" zoomScaleSheetLayoutView="100" workbookViewId="0">
      <selection activeCell="E4" sqref="E4:G4"/>
    </sheetView>
  </sheetViews>
  <sheetFormatPr defaultColWidth="9.109375" defaultRowHeight="13.2" x14ac:dyDescent="0.25"/>
  <cols>
    <col min="1" max="2" width="11.44140625" customWidth="1"/>
    <col min="3" max="3" width="15.44140625" customWidth="1"/>
    <col min="4" max="4" width="42.5546875" customWidth="1"/>
    <col min="5" max="5" width="37.44140625" customWidth="1"/>
    <col min="6" max="6" width="19.6640625" customWidth="1"/>
    <col min="7" max="7" width="23.109375" customWidth="1"/>
    <col min="10" max="10" width="9" hidden="1" customWidth="1"/>
    <col min="11" max="12" width="9.109375" hidden="1" customWidth="1"/>
    <col min="13" max="13" width="11.33203125" hidden="1" customWidth="1"/>
    <col min="14" max="16" width="11.5546875" hidden="1" customWidth="1"/>
    <col min="17" max="17" width="9.109375" hidden="1" customWidth="1"/>
    <col min="18" max="18" width="10.44140625" hidden="1" customWidth="1"/>
    <col min="19" max="20" width="9.109375" hidden="1" customWidth="1"/>
    <col min="21" max="21" width="11.33203125" hidden="1" customWidth="1"/>
    <col min="22" max="22" width="13.88671875" hidden="1" customWidth="1"/>
    <col min="23" max="24" width="9.109375" hidden="1" customWidth="1"/>
    <col min="25" max="25" width="11.44140625" hidden="1" customWidth="1"/>
    <col min="26" max="26" width="11.88671875" hidden="1" customWidth="1"/>
    <col min="27" max="27" width="12.6640625" hidden="1" customWidth="1"/>
    <col min="28" max="33" width="9.109375" customWidth="1"/>
  </cols>
  <sheetData>
    <row r="1" spans="1:27" x14ac:dyDescent="0.25">
      <c r="A1" s="58" t="str">
        <f>IF(P34&gt;0,"Arkusz zawiera błąd! Zaznaczone na ciemnoczerowono komórki nie są liczbą. Może to wpłynąć na wynik sumowania","")</f>
        <v/>
      </c>
      <c r="B1" s="58"/>
      <c r="C1" s="58"/>
      <c r="D1" s="58"/>
      <c r="E1" s="58"/>
      <c r="F1" s="58"/>
      <c r="G1" s="58"/>
    </row>
    <row r="2" spans="1:27" x14ac:dyDescent="0.25">
      <c r="A2" s="58" t="str">
        <f>IF(ISERROR(R35),"Zaznaczone na jasnoczerwono kwoty dofinansowania WSS są wyższe, niż koszty ogółem danej pozycji",IF(R35&gt;0,"Arkusz zawiera błąd! Zaznaczone na jasnoczerwono kwoty dofinansowania WSS są wyższe, niż koszty ogółem danej pozycji",""))</f>
        <v/>
      </c>
      <c r="B2" s="58"/>
      <c r="C2" s="58"/>
      <c r="D2" s="58"/>
      <c r="E2" s="58"/>
      <c r="F2" s="58"/>
      <c r="G2" s="58"/>
    </row>
    <row r="3" spans="1:27" ht="21" customHeight="1" x14ac:dyDescent="0.25">
      <c r="A3" s="59" t="s">
        <v>0</v>
      </c>
      <c r="B3" s="59"/>
      <c r="C3" s="59"/>
      <c r="D3" s="59"/>
      <c r="E3" s="59"/>
      <c r="F3" s="59"/>
      <c r="G3" s="59"/>
      <c r="U3" t="s">
        <v>70</v>
      </c>
    </row>
    <row r="4" spans="1:27" ht="60" customHeight="1" x14ac:dyDescent="0.25">
      <c r="A4" s="75"/>
      <c r="B4" s="75"/>
      <c r="C4" s="75"/>
      <c r="D4" s="75"/>
      <c r="E4" s="60" t="s">
        <v>86</v>
      </c>
      <c r="F4" s="60"/>
      <c r="G4" s="60"/>
      <c r="U4" t="b">
        <f>IF(E4="........................., dnia .............. 2014 r. ",TRUE,FALSE)</f>
        <v>0</v>
      </c>
    </row>
    <row r="5" spans="1:27" ht="33" customHeight="1" x14ac:dyDescent="0.25">
      <c r="A5" s="77" t="s">
        <v>69</v>
      </c>
      <c r="B5" s="77"/>
      <c r="C5" s="77"/>
      <c r="D5" s="77"/>
      <c r="E5" s="76"/>
      <c r="F5" s="76"/>
      <c r="G5" s="44" t="s">
        <v>7</v>
      </c>
    </row>
    <row r="6" spans="1:27" ht="30" customHeight="1" x14ac:dyDescent="0.25">
      <c r="A6" s="52" t="s">
        <v>1</v>
      </c>
      <c r="B6" s="52"/>
      <c r="C6" s="52"/>
      <c r="D6" s="52"/>
      <c r="E6" s="52"/>
      <c r="F6" s="52"/>
      <c r="G6" s="52"/>
    </row>
    <row r="7" spans="1:27" ht="48.75" customHeight="1" x14ac:dyDescent="0.25">
      <c r="A7" s="53" t="s">
        <v>74</v>
      </c>
      <c r="B7" s="54"/>
      <c r="C7" s="54"/>
      <c r="D7" s="54"/>
      <c r="E7" s="54"/>
      <c r="F7" s="54"/>
      <c r="G7" s="54"/>
      <c r="L7" s="8"/>
    </row>
    <row r="8" spans="1:27" ht="36" customHeight="1" x14ac:dyDescent="0.25">
      <c r="A8" s="43" t="s">
        <v>2</v>
      </c>
      <c r="B8" s="63"/>
      <c r="C8" s="64"/>
      <c r="D8" s="64"/>
      <c r="E8" s="36" t="s">
        <v>3</v>
      </c>
      <c r="F8" s="55"/>
      <c r="G8" s="55"/>
      <c r="U8" t="b">
        <f>ISBLANK(B8)</f>
        <v>1</v>
      </c>
      <c r="V8" t="b">
        <f>ISBLANK(F8)</f>
        <v>1</v>
      </c>
    </row>
    <row r="9" spans="1:27" ht="36" customHeight="1" x14ac:dyDescent="0.25">
      <c r="A9" s="56" t="s">
        <v>83</v>
      </c>
      <c r="B9" s="56"/>
      <c r="C9" s="57"/>
      <c r="D9" s="57"/>
      <c r="E9" s="37" t="s">
        <v>84</v>
      </c>
      <c r="F9" s="57"/>
      <c r="G9" s="57"/>
      <c r="U9" t="b">
        <f>ISBLANK(C9)</f>
        <v>1</v>
      </c>
      <c r="V9" t="b">
        <f>ISBLANK(F9)</f>
        <v>1</v>
      </c>
    </row>
    <row r="10" spans="1:27" ht="31.5" customHeight="1" x14ac:dyDescent="0.25">
      <c r="A10" s="49" t="s">
        <v>62</v>
      </c>
      <c r="B10" s="49"/>
      <c r="C10" s="45"/>
      <c r="D10" s="45"/>
      <c r="E10" s="45"/>
      <c r="F10" s="45"/>
      <c r="G10" s="45"/>
      <c r="U10" t="b">
        <f>ISBLANK(C10)</f>
        <v>1</v>
      </c>
    </row>
    <row r="11" spans="1:27" ht="27" customHeight="1" x14ac:dyDescent="0.25">
      <c r="A11" s="45"/>
      <c r="B11" s="45"/>
      <c r="C11" s="45"/>
      <c r="D11" s="9" t="s">
        <v>63</v>
      </c>
      <c r="E11" s="74"/>
      <c r="F11" s="74"/>
      <c r="G11" s="74"/>
      <c r="U11" t="b">
        <f>ISBLANK(E11)</f>
        <v>1</v>
      </c>
    </row>
    <row r="12" spans="1:27" ht="28.5" customHeight="1" x14ac:dyDescent="0.25">
      <c r="A12" s="10" t="s">
        <v>61</v>
      </c>
      <c r="B12" s="10"/>
      <c r="C12" s="10"/>
      <c r="D12" s="45"/>
      <c r="E12" s="45"/>
      <c r="F12" s="45"/>
      <c r="G12" s="45"/>
      <c r="U12" t="b">
        <f>ISBLANK(D12)</f>
        <v>1</v>
      </c>
    </row>
    <row r="13" spans="1:27" ht="23.25" customHeight="1" x14ac:dyDescent="0.25">
      <c r="A13" s="49" t="s">
        <v>60</v>
      </c>
      <c r="B13" s="49"/>
      <c r="C13" s="45"/>
      <c r="D13" s="45"/>
      <c r="E13" s="45"/>
      <c r="F13" s="45"/>
      <c r="G13" s="45"/>
      <c r="U13" t="b">
        <f>ISBLANK(C13)</f>
        <v>1</v>
      </c>
    </row>
    <row r="14" spans="1:27" ht="11.25" customHeight="1" thickBot="1" x14ac:dyDescent="0.3">
      <c r="A14" s="73"/>
      <c r="B14" s="73"/>
      <c r="C14" s="71"/>
      <c r="D14" s="71"/>
      <c r="E14" s="71"/>
      <c r="F14" s="71"/>
      <c r="G14" s="71"/>
    </row>
    <row r="15" spans="1:27" ht="27.6" thickTop="1" thickBot="1" x14ac:dyDescent="0.3">
      <c r="A15" s="11" t="s">
        <v>79</v>
      </c>
      <c r="B15" s="12" t="s">
        <v>80</v>
      </c>
      <c r="C15" s="13" t="s">
        <v>9</v>
      </c>
      <c r="D15" s="13" t="s">
        <v>77</v>
      </c>
      <c r="E15" s="14" t="s">
        <v>4</v>
      </c>
      <c r="F15" s="15" t="s">
        <v>5</v>
      </c>
      <c r="G15" s="16" t="s">
        <v>78</v>
      </c>
      <c r="H15" s="17"/>
      <c r="I15" s="17"/>
      <c r="J15" s="17"/>
      <c r="K15" s="17" t="s">
        <v>71</v>
      </c>
      <c r="M15" t="s">
        <v>72</v>
      </c>
      <c r="Q15" t="s">
        <v>73</v>
      </c>
      <c r="U15" t="s">
        <v>70</v>
      </c>
    </row>
    <row r="16" spans="1:27" ht="52.05" customHeight="1" thickBot="1" x14ac:dyDescent="0.3">
      <c r="A16" s="38"/>
      <c r="B16" s="39"/>
      <c r="C16" s="40"/>
      <c r="D16" s="40"/>
      <c r="E16" s="40"/>
      <c r="F16" s="41"/>
      <c r="G16" s="42"/>
      <c r="H16" s="17"/>
      <c r="I16" s="17"/>
      <c r="J16" s="17"/>
      <c r="K16" s="17" t="b">
        <f>IF(F16&lt;0,TRUE,FALSE)</f>
        <v>0</v>
      </c>
      <c r="L16" s="17" t="b">
        <f>IF(G16&lt;0,TRUE,FALSE)</f>
        <v>0</v>
      </c>
      <c r="M16" s="32" t="b">
        <f>NOT(ISNONTEXT(F16))</f>
        <v>0</v>
      </c>
      <c r="N16" t="b">
        <f>NOT(ISNONTEXT(G16))</f>
        <v>0</v>
      </c>
      <c r="O16">
        <f>IF(M16,1,0)</f>
        <v>0</v>
      </c>
      <c r="P16">
        <f>IF(N16,1,0)</f>
        <v>0</v>
      </c>
      <c r="Q16" s="21">
        <f>F16-G16</f>
        <v>0</v>
      </c>
      <c r="R16">
        <f>IF(Q16&lt;0,1,0)</f>
        <v>0</v>
      </c>
      <c r="U16" t="b">
        <f>AND(ISBLANK(A16),OR(NOT(ISBLANK(B16)),NOT(ISBLANK(C16)),NOT(ISBLANK(D16)),NOT(ISBLANK(E16)),NOT(ISBLANK(F16)),NOT(ISBLANK(G16))))</f>
        <v>0</v>
      </c>
      <c r="V16" t="b">
        <f>AND(ISBLANK(B16),OR(NOT(ISBLANK(A16)),NOT(ISBLANK(C16)),NOT(ISBLANK(D16)),NOT(ISBLANK(E16)),NOT(ISBLANK(F16)),NOT(ISBLANK(G16))))</f>
        <v>0</v>
      </c>
      <c r="W16" t="b">
        <f>AND(ISBLANK(C16),OR(NOT(ISBLANK(A16)),NOT(ISBLANK(B16)),NOT(ISBLANK(D16)),NOT(ISBLANK(E16)),NOT(ISBLANK(F16)),NOT(ISBLANK(G16))))</f>
        <v>0</v>
      </c>
      <c r="X16" t="b">
        <f>AND(ISBLANK(D16),OR(NOT(ISBLANK(A16)),NOT(ISBLANK(B16)),NOT(ISBLANK(C16)),NOT(ISBLANK(E16)),NOT(ISBLANK(F16)),NOT(ISBLANK(G16))))</f>
        <v>0</v>
      </c>
      <c r="Y16" t="b">
        <f>AND(ISBLANK(E16),OR(NOT(ISBLANK(A16)),NOT(ISBLANK(B16)),NOT(ISBLANK(C16)),NOT(ISBLANK(D16)),NOT(ISBLANK(F16)),NOT(ISBLANK(G16))))</f>
        <v>0</v>
      </c>
      <c r="Z16" t="b">
        <f>AND(ISBLANK(F16),OR(NOT(ISBLANK(A16)),NOT(ISBLANK(B16)),NOT(ISBLANK(C16)),NOT(ISBLANK(D16)),NOT(ISBLANK(E16)),NOT(ISBLANK(G16))))</f>
        <v>0</v>
      </c>
      <c r="AA16" t="b">
        <f>AND(ISBLANK(G16),OR(NOT(ISBLANK(A16)),NOT(ISBLANK(B16)),NOT(ISBLANK(C16)),NOT(ISBLANK(D16)),NOT(ISBLANK(E16)),NOT(ISBLANK(F16))))</f>
        <v>0</v>
      </c>
    </row>
    <row r="17" spans="1:27" ht="52.05" customHeight="1" thickBot="1" x14ac:dyDescent="0.3">
      <c r="A17" s="38"/>
      <c r="B17" s="39"/>
      <c r="C17" s="40"/>
      <c r="D17" s="40"/>
      <c r="E17" s="40"/>
      <c r="F17" s="41"/>
      <c r="G17" s="42"/>
      <c r="H17" s="17"/>
      <c r="I17" s="17"/>
      <c r="J17" s="17"/>
      <c r="K17" s="17" t="b">
        <f t="shared" ref="K17:K29" si="0">IF(F17&lt;0,TRUE,FALSE)</f>
        <v>0</v>
      </c>
      <c r="L17" s="17" t="b">
        <f t="shared" ref="L17:L29" si="1">IF(G17&lt;0,TRUE,FALSE)</f>
        <v>0</v>
      </c>
      <c r="M17" s="32" t="b">
        <f t="shared" ref="M17:M33" si="2">NOT(ISNONTEXT(F17))</f>
        <v>0</v>
      </c>
      <c r="N17" t="b">
        <f t="shared" ref="N17:N33" si="3">NOT(ISNONTEXT(G17))</f>
        <v>0</v>
      </c>
      <c r="O17">
        <f t="shared" ref="O17:P29" si="4">IF(M17,1,0)</f>
        <v>0</v>
      </c>
      <c r="P17">
        <f t="shared" si="4"/>
        <v>0</v>
      </c>
      <c r="Q17" s="21">
        <f t="shared" ref="Q17:Q34" si="5">F17-G17</f>
        <v>0</v>
      </c>
      <c r="R17">
        <f t="shared" ref="R17:R34" si="6">IF(Q17&lt;0,1,0)</f>
        <v>0</v>
      </c>
      <c r="U17" t="b">
        <f t="shared" ref="U17:U33" si="7">AND(ISBLANK(A17),OR(NOT(ISBLANK(B17)),NOT(ISBLANK(C17)),NOT(ISBLANK(D17)),NOT(ISBLANK(E17)),NOT(ISBLANK(F17)),NOT(ISBLANK(G17))))</f>
        <v>0</v>
      </c>
      <c r="V17" t="b">
        <f t="shared" ref="V17:V29" si="8">AND(ISBLANK(B17),OR(NOT(ISBLANK(A17)),NOT(ISBLANK(C17)),NOT(ISBLANK(D17)),NOT(ISBLANK(E17)),NOT(ISBLANK(F17)),NOT(ISBLANK(G17))))</f>
        <v>0</v>
      </c>
      <c r="W17" t="b">
        <f t="shared" ref="W17:W29" si="9">AND(ISBLANK(C17),OR(NOT(ISBLANK(A17)),NOT(ISBLANK(B17)),NOT(ISBLANK(D17)),NOT(ISBLANK(E17)),NOT(ISBLANK(F17)),NOT(ISBLANK(G17))))</f>
        <v>0</v>
      </c>
      <c r="X17" t="b">
        <f t="shared" ref="X17:X33" si="10">AND(ISBLANK(D17),OR(NOT(ISBLANK(A17)),NOT(ISBLANK(B17)),NOT(ISBLANK(C17)),NOT(ISBLANK(E17)),NOT(ISBLANK(F17)),NOT(ISBLANK(G17))))</f>
        <v>0</v>
      </c>
      <c r="Y17" t="b">
        <f t="shared" ref="Y17:Y29" si="11">AND(ISBLANK(E17),OR(NOT(ISBLANK(A17)),NOT(ISBLANK(B17)),NOT(ISBLANK(C17)),NOT(ISBLANK(D17)),NOT(ISBLANK(F17)),NOT(ISBLANK(G17))))</f>
        <v>0</v>
      </c>
      <c r="Z17" t="b">
        <f t="shared" ref="Z17:Z33" si="12">AND(ISBLANK(F17),OR(NOT(ISBLANK(A17)),NOT(ISBLANK(B17)),NOT(ISBLANK(C17)),NOT(ISBLANK(D17)),NOT(ISBLANK(E17)),NOT(ISBLANK(G17))))</f>
        <v>0</v>
      </c>
      <c r="AA17" t="b">
        <f t="shared" ref="AA17:AA29" si="13">AND(ISBLANK(G17),OR(NOT(ISBLANK(A17)),NOT(ISBLANK(B17)),NOT(ISBLANK(C17)),NOT(ISBLANK(D17)),NOT(ISBLANK(E17)),NOT(ISBLANK(F17))))</f>
        <v>0</v>
      </c>
    </row>
    <row r="18" spans="1:27" ht="52.05" customHeight="1" thickBot="1" x14ac:dyDescent="0.3">
      <c r="A18" s="38"/>
      <c r="B18" s="39"/>
      <c r="C18" s="40"/>
      <c r="D18" s="40"/>
      <c r="E18" s="40"/>
      <c r="F18" s="41"/>
      <c r="G18" s="42"/>
      <c r="H18" s="17"/>
      <c r="I18" s="17"/>
      <c r="J18" s="17"/>
      <c r="K18" s="17" t="b">
        <f t="shared" si="0"/>
        <v>0</v>
      </c>
      <c r="L18" s="17" t="b">
        <f t="shared" si="1"/>
        <v>0</v>
      </c>
      <c r="M18" s="32" t="b">
        <f t="shared" si="2"/>
        <v>0</v>
      </c>
      <c r="N18" t="b">
        <f t="shared" si="3"/>
        <v>0</v>
      </c>
      <c r="O18">
        <f t="shared" si="4"/>
        <v>0</v>
      </c>
      <c r="P18">
        <f t="shared" si="4"/>
        <v>0</v>
      </c>
      <c r="Q18" s="21">
        <f t="shared" si="5"/>
        <v>0</v>
      </c>
      <c r="R18">
        <f t="shared" si="6"/>
        <v>0</v>
      </c>
      <c r="U18" t="b">
        <f t="shared" si="7"/>
        <v>0</v>
      </c>
      <c r="V18" t="b">
        <f t="shared" si="8"/>
        <v>0</v>
      </c>
      <c r="W18" t="b">
        <f t="shared" si="9"/>
        <v>0</v>
      </c>
      <c r="X18" t="b">
        <f t="shared" si="10"/>
        <v>0</v>
      </c>
      <c r="Y18" t="b">
        <f t="shared" si="11"/>
        <v>0</v>
      </c>
      <c r="Z18" t="b">
        <f t="shared" si="12"/>
        <v>0</v>
      </c>
      <c r="AA18" t="b">
        <f t="shared" si="13"/>
        <v>0</v>
      </c>
    </row>
    <row r="19" spans="1:27" ht="52.05" customHeight="1" thickBot="1" x14ac:dyDescent="0.3">
      <c r="A19" s="38"/>
      <c r="B19" s="39"/>
      <c r="C19" s="40"/>
      <c r="D19" s="40"/>
      <c r="E19" s="40"/>
      <c r="F19" s="41"/>
      <c r="G19" s="42"/>
      <c r="H19" s="17"/>
      <c r="I19" s="17"/>
      <c r="J19" s="17"/>
      <c r="K19" s="17" t="b">
        <f t="shared" si="0"/>
        <v>0</v>
      </c>
      <c r="L19" s="17" t="b">
        <f t="shared" si="1"/>
        <v>0</v>
      </c>
      <c r="M19" s="32" t="b">
        <f t="shared" si="2"/>
        <v>0</v>
      </c>
      <c r="N19" t="b">
        <f t="shared" si="3"/>
        <v>0</v>
      </c>
      <c r="O19">
        <f t="shared" si="4"/>
        <v>0</v>
      </c>
      <c r="P19">
        <f t="shared" si="4"/>
        <v>0</v>
      </c>
      <c r="Q19" s="21">
        <f t="shared" si="5"/>
        <v>0</v>
      </c>
      <c r="R19">
        <f t="shared" si="6"/>
        <v>0</v>
      </c>
      <c r="U19" t="b">
        <f t="shared" si="7"/>
        <v>0</v>
      </c>
      <c r="V19" t="b">
        <f t="shared" si="8"/>
        <v>0</v>
      </c>
      <c r="W19" t="b">
        <f t="shared" si="9"/>
        <v>0</v>
      </c>
      <c r="X19" t="b">
        <f t="shared" si="10"/>
        <v>0</v>
      </c>
      <c r="Y19" t="b">
        <f t="shared" si="11"/>
        <v>0</v>
      </c>
      <c r="Z19" t="b">
        <f t="shared" si="12"/>
        <v>0</v>
      </c>
      <c r="AA19" t="b">
        <f t="shared" si="13"/>
        <v>0</v>
      </c>
    </row>
    <row r="20" spans="1:27" ht="52.05" customHeight="1" thickBot="1" x14ac:dyDescent="0.3">
      <c r="A20" s="38"/>
      <c r="B20" s="39"/>
      <c r="C20" s="40"/>
      <c r="D20" s="40"/>
      <c r="E20" s="40"/>
      <c r="F20" s="41"/>
      <c r="G20" s="42"/>
      <c r="H20" s="17"/>
      <c r="I20" s="17"/>
      <c r="J20" s="17"/>
      <c r="K20" s="17" t="b">
        <f t="shared" si="0"/>
        <v>0</v>
      </c>
      <c r="L20" s="17" t="b">
        <f t="shared" si="1"/>
        <v>0</v>
      </c>
      <c r="M20" s="32" t="b">
        <f t="shared" si="2"/>
        <v>0</v>
      </c>
      <c r="N20" t="b">
        <f t="shared" si="3"/>
        <v>0</v>
      </c>
      <c r="O20">
        <f t="shared" si="4"/>
        <v>0</v>
      </c>
      <c r="P20">
        <f t="shared" si="4"/>
        <v>0</v>
      </c>
      <c r="Q20" s="21">
        <f t="shared" si="5"/>
        <v>0</v>
      </c>
      <c r="R20">
        <f t="shared" si="6"/>
        <v>0</v>
      </c>
      <c r="U20" t="b">
        <f t="shared" si="7"/>
        <v>0</v>
      </c>
      <c r="V20" t="b">
        <f t="shared" si="8"/>
        <v>0</v>
      </c>
      <c r="W20" t="b">
        <f t="shared" si="9"/>
        <v>0</v>
      </c>
      <c r="X20" t="b">
        <f t="shared" si="10"/>
        <v>0</v>
      </c>
      <c r="Y20" t="b">
        <f t="shared" si="11"/>
        <v>0</v>
      </c>
      <c r="Z20" t="b">
        <f t="shared" si="12"/>
        <v>0</v>
      </c>
      <c r="AA20" t="b">
        <f t="shared" si="13"/>
        <v>0</v>
      </c>
    </row>
    <row r="21" spans="1:27" ht="52.05" customHeight="1" thickBot="1" x14ac:dyDescent="0.3">
      <c r="A21" s="38"/>
      <c r="B21" s="39"/>
      <c r="C21" s="40"/>
      <c r="D21" s="40"/>
      <c r="E21" s="40"/>
      <c r="F21" s="41"/>
      <c r="G21" s="42"/>
      <c r="H21" s="17"/>
      <c r="I21" s="17"/>
      <c r="J21" s="17"/>
      <c r="K21" s="17" t="b">
        <f t="shared" si="0"/>
        <v>0</v>
      </c>
      <c r="L21" s="17" t="b">
        <f t="shared" si="1"/>
        <v>0</v>
      </c>
      <c r="M21" s="32" t="b">
        <f t="shared" si="2"/>
        <v>0</v>
      </c>
      <c r="N21" t="b">
        <f t="shared" si="3"/>
        <v>0</v>
      </c>
      <c r="O21">
        <f t="shared" si="4"/>
        <v>0</v>
      </c>
      <c r="P21">
        <f t="shared" si="4"/>
        <v>0</v>
      </c>
      <c r="Q21" s="21">
        <f t="shared" si="5"/>
        <v>0</v>
      </c>
      <c r="R21">
        <f t="shared" si="6"/>
        <v>0</v>
      </c>
      <c r="U21" t="b">
        <f t="shared" si="7"/>
        <v>0</v>
      </c>
      <c r="V21" t="b">
        <f t="shared" si="8"/>
        <v>0</v>
      </c>
      <c r="W21" t="b">
        <f t="shared" si="9"/>
        <v>0</v>
      </c>
      <c r="X21" t="b">
        <f t="shared" si="10"/>
        <v>0</v>
      </c>
      <c r="Y21" t="b">
        <f t="shared" si="11"/>
        <v>0</v>
      </c>
      <c r="Z21" t="b">
        <f t="shared" si="12"/>
        <v>0</v>
      </c>
      <c r="AA21" t="b">
        <f t="shared" si="13"/>
        <v>0</v>
      </c>
    </row>
    <row r="22" spans="1:27" ht="52.05" customHeight="1" thickBot="1" x14ac:dyDescent="0.3">
      <c r="A22" s="38"/>
      <c r="B22" s="39"/>
      <c r="C22" s="40"/>
      <c r="D22" s="40"/>
      <c r="E22" s="40"/>
      <c r="F22" s="41"/>
      <c r="G22" s="42"/>
      <c r="H22" s="17"/>
      <c r="I22" s="17"/>
      <c r="J22" s="17"/>
      <c r="K22" s="17" t="b">
        <f t="shared" si="0"/>
        <v>0</v>
      </c>
      <c r="L22" s="17" t="b">
        <f t="shared" si="1"/>
        <v>0</v>
      </c>
      <c r="M22" s="32" t="b">
        <f t="shared" si="2"/>
        <v>0</v>
      </c>
      <c r="N22" t="b">
        <f t="shared" si="3"/>
        <v>0</v>
      </c>
      <c r="O22">
        <f t="shared" si="4"/>
        <v>0</v>
      </c>
      <c r="P22">
        <f t="shared" si="4"/>
        <v>0</v>
      </c>
      <c r="Q22" s="21">
        <f t="shared" si="5"/>
        <v>0</v>
      </c>
      <c r="R22">
        <f t="shared" si="6"/>
        <v>0</v>
      </c>
      <c r="U22" t="b">
        <f t="shared" si="7"/>
        <v>0</v>
      </c>
      <c r="V22" t="b">
        <f t="shared" si="8"/>
        <v>0</v>
      </c>
      <c r="W22" t="b">
        <f t="shared" si="9"/>
        <v>0</v>
      </c>
      <c r="X22" t="b">
        <f t="shared" si="10"/>
        <v>0</v>
      </c>
      <c r="Y22" t="b">
        <f t="shared" si="11"/>
        <v>0</v>
      </c>
      <c r="Z22" t="b">
        <f t="shared" si="12"/>
        <v>0</v>
      </c>
      <c r="AA22" t="b">
        <f t="shared" si="13"/>
        <v>0</v>
      </c>
    </row>
    <row r="23" spans="1:27" ht="52.05" customHeight="1" thickBot="1" x14ac:dyDescent="0.3">
      <c r="A23" s="38"/>
      <c r="B23" s="39"/>
      <c r="C23" s="40"/>
      <c r="D23" s="40"/>
      <c r="E23" s="40"/>
      <c r="F23" s="41"/>
      <c r="G23" s="42"/>
      <c r="H23" s="17"/>
      <c r="I23" s="17"/>
      <c r="J23" s="17"/>
      <c r="K23" s="17" t="b">
        <f t="shared" si="0"/>
        <v>0</v>
      </c>
      <c r="L23" s="17" t="b">
        <f t="shared" si="1"/>
        <v>0</v>
      </c>
      <c r="M23" s="32" t="b">
        <f t="shared" si="2"/>
        <v>0</v>
      </c>
      <c r="N23" t="b">
        <f t="shared" si="3"/>
        <v>0</v>
      </c>
      <c r="O23">
        <f t="shared" si="4"/>
        <v>0</v>
      </c>
      <c r="P23">
        <f t="shared" si="4"/>
        <v>0</v>
      </c>
      <c r="Q23" s="21">
        <f t="shared" si="5"/>
        <v>0</v>
      </c>
      <c r="R23">
        <f t="shared" si="6"/>
        <v>0</v>
      </c>
      <c r="U23" t="b">
        <f t="shared" si="7"/>
        <v>0</v>
      </c>
      <c r="V23" t="b">
        <f t="shared" si="8"/>
        <v>0</v>
      </c>
      <c r="W23" t="b">
        <f t="shared" si="9"/>
        <v>0</v>
      </c>
      <c r="X23" t="b">
        <f t="shared" si="10"/>
        <v>0</v>
      </c>
      <c r="Y23" t="b">
        <f t="shared" si="11"/>
        <v>0</v>
      </c>
      <c r="Z23" t="b">
        <f t="shared" si="12"/>
        <v>0</v>
      </c>
      <c r="AA23" t="b">
        <f t="shared" si="13"/>
        <v>0</v>
      </c>
    </row>
    <row r="24" spans="1:27" ht="52.05" customHeight="1" thickBot="1" x14ac:dyDescent="0.3">
      <c r="A24" s="38"/>
      <c r="B24" s="39"/>
      <c r="C24" s="40"/>
      <c r="D24" s="40"/>
      <c r="E24" s="40"/>
      <c r="F24" s="41"/>
      <c r="G24" s="42"/>
      <c r="H24" s="17"/>
      <c r="I24" s="17"/>
      <c r="J24" s="17"/>
      <c r="K24" s="17" t="b">
        <f t="shared" si="0"/>
        <v>0</v>
      </c>
      <c r="L24" s="17" t="b">
        <f t="shared" si="1"/>
        <v>0</v>
      </c>
      <c r="M24" s="32" t="b">
        <f t="shared" si="2"/>
        <v>0</v>
      </c>
      <c r="N24" t="b">
        <f t="shared" si="3"/>
        <v>0</v>
      </c>
      <c r="O24">
        <f t="shared" si="4"/>
        <v>0</v>
      </c>
      <c r="P24">
        <f t="shared" si="4"/>
        <v>0</v>
      </c>
      <c r="Q24" s="21">
        <f t="shared" si="5"/>
        <v>0</v>
      </c>
      <c r="R24">
        <f t="shared" si="6"/>
        <v>0</v>
      </c>
      <c r="U24" t="b">
        <f t="shared" si="7"/>
        <v>0</v>
      </c>
      <c r="V24" t="b">
        <f t="shared" si="8"/>
        <v>0</v>
      </c>
      <c r="W24" t="b">
        <f t="shared" si="9"/>
        <v>0</v>
      </c>
      <c r="X24" t="b">
        <f t="shared" si="10"/>
        <v>0</v>
      </c>
      <c r="Y24" t="b">
        <f t="shared" si="11"/>
        <v>0</v>
      </c>
      <c r="Z24" t="b">
        <f t="shared" si="12"/>
        <v>0</v>
      </c>
      <c r="AA24" t="b">
        <f t="shared" si="13"/>
        <v>0</v>
      </c>
    </row>
    <row r="25" spans="1:27" ht="52.05" customHeight="1" thickBot="1" x14ac:dyDescent="0.3">
      <c r="A25" s="38"/>
      <c r="B25" s="39"/>
      <c r="C25" s="40"/>
      <c r="D25" s="40"/>
      <c r="E25" s="40"/>
      <c r="F25" s="41"/>
      <c r="G25" s="42"/>
      <c r="H25" s="17"/>
      <c r="I25" s="17"/>
      <c r="J25" s="17"/>
      <c r="K25" s="17" t="b">
        <f t="shared" si="0"/>
        <v>0</v>
      </c>
      <c r="L25" s="17" t="b">
        <f t="shared" si="1"/>
        <v>0</v>
      </c>
      <c r="M25" s="32" t="b">
        <f t="shared" si="2"/>
        <v>0</v>
      </c>
      <c r="N25" t="b">
        <f t="shared" si="3"/>
        <v>0</v>
      </c>
      <c r="O25">
        <f t="shared" si="4"/>
        <v>0</v>
      </c>
      <c r="P25">
        <f t="shared" si="4"/>
        <v>0</v>
      </c>
      <c r="Q25" s="21">
        <f t="shared" si="5"/>
        <v>0</v>
      </c>
      <c r="R25">
        <f t="shared" si="6"/>
        <v>0</v>
      </c>
      <c r="U25" t="b">
        <f t="shared" si="7"/>
        <v>0</v>
      </c>
      <c r="V25" t="b">
        <f t="shared" si="8"/>
        <v>0</v>
      </c>
      <c r="W25" t="b">
        <f t="shared" si="9"/>
        <v>0</v>
      </c>
      <c r="X25" t="b">
        <f t="shared" si="10"/>
        <v>0</v>
      </c>
      <c r="Y25" t="b">
        <f t="shared" si="11"/>
        <v>0</v>
      </c>
      <c r="Z25" t="b">
        <f t="shared" si="12"/>
        <v>0</v>
      </c>
      <c r="AA25" t="b">
        <f t="shared" si="13"/>
        <v>0</v>
      </c>
    </row>
    <row r="26" spans="1:27" ht="36" hidden="1" customHeight="1" thickBot="1" x14ac:dyDescent="0.3">
      <c r="A26" s="6"/>
      <c r="B26" s="4"/>
      <c r="C26" s="5"/>
      <c r="D26" s="5"/>
      <c r="E26" s="5"/>
      <c r="F26" s="3"/>
      <c r="G26" s="2"/>
      <c r="H26" s="17"/>
      <c r="I26" s="17"/>
      <c r="J26" s="17"/>
      <c r="K26" s="17" t="b">
        <f t="shared" si="0"/>
        <v>0</v>
      </c>
      <c r="L26" s="17" t="b">
        <f t="shared" si="1"/>
        <v>0</v>
      </c>
      <c r="M26" s="32" t="b">
        <f t="shared" si="2"/>
        <v>0</v>
      </c>
      <c r="N26" t="b">
        <f t="shared" si="3"/>
        <v>0</v>
      </c>
      <c r="O26">
        <f t="shared" si="4"/>
        <v>0</v>
      </c>
      <c r="P26">
        <f t="shared" si="4"/>
        <v>0</v>
      </c>
      <c r="Q26" s="21">
        <f t="shared" si="5"/>
        <v>0</v>
      </c>
      <c r="R26">
        <f t="shared" si="6"/>
        <v>0</v>
      </c>
      <c r="U26" t="b">
        <f t="shared" si="7"/>
        <v>0</v>
      </c>
      <c r="V26" t="b">
        <f t="shared" si="8"/>
        <v>0</v>
      </c>
      <c r="W26" t="b">
        <f t="shared" si="9"/>
        <v>0</v>
      </c>
      <c r="X26" t="b">
        <f t="shared" si="10"/>
        <v>0</v>
      </c>
      <c r="Y26" t="b">
        <f t="shared" si="11"/>
        <v>0</v>
      </c>
      <c r="Z26" t="b">
        <f t="shared" si="12"/>
        <v>0</v>
      </c>
      <c r="AA26" t="b">
        <f t="shared" si="13"/>
        <v>0</v>
      </c>
    </row>
    <row r="27" spans="1:27" ht="36" hidden="1" customHeight="1" thickBot="1" x14ac:dyDescent="0.3">
      <c r="A27" s="6"/>
      <c r="B27" s="4"/>
      <c r="C27" s="5"/>
      <c r="D27" s="5"/>
      <c r="E27" s="5"/>
      <c r="F27" s="3"/>
      <c r="G27" s="2"/>
      <c r="H27" s="17"/>
      <c r="I27" s="17"/>
      <c r="J27" s="17"/>
      <c r="K27" s="17" t="b">
        <f t="shared" si="0"/>
        <v>0</v>
      </c>
      <c r="L27" s="17" t="b">
        <f t="shared" si="1"/>
        <v>0</v>
      </c>
      <c r="M27" s="32" t="b">
        <f t="shared" si="2"/>
        <v>0</v>
      </c>
      <c r="N27" t="b">
        <f t="shared" si="3"/>
        <v>0</v>
      </c>
      <c r="O27">
        <f t="shared" si="4"/>
        <v>0</v>
      </c>
      <c r="P27">
        <f t="shared" si="4"/>
        <v>0</v>
      </c>
      <c r="Q27" s="21">
        <f t="shared" si="5"/>
        <v>0</v>
      </c>
      <c r="R27">
        <f t="shared" si="6"/>
        <v>0</v>
      </c>
      <c r="U27" t="b">
        <f t="shared" si="7"/>
        <v>0</v>
      </c>
      <c r="V27" t="b">
        <f t="shared" si="8"/>
        <v>0</v>
      </c>
      <c r="W27" t="b">
        <f t="shared" si="9"/>
        <v>0</v>
      </c>
      <c r="X27" t="b">
        <f t="shared" si="10"/>
        <v>0</v>
      </c>
      <c r="Y27" t="b">
        <f t="shared" si="11"/>
        <v>0</v>
      </c>
      <c r="Z27" t="b">
        <f t="shared" si="12"/>
        <v>0</v>
      </c>
      <c r="AA27" t="b">
        <f t="shared" si="13"/>
        <v>0</v>
      </c>
    </row>
    <row r="28" spans="1:27" ht="36" hidden="1" customHeight="1" thickBot="1" x14ac:dyDescent="0.3">
      <c r="A28" s="6"/>
      <c r="B28" s="4"/>
      <c r="C28" s="5"/>
      <c r="D28" s="5"/>
      <c r="E28" s="5"/>
      <c r="F28" s="3"/>
      <c r="G28" s="2"/>
      <c r="H28" s="17"/>
      <c r="I28" s="17"/>
      <c r="J28" s="17"/>
      <c r="K28" s="17" t="b">
        <f t="shared" si="0"/>
        <v>0</v>
      </c>
      <c r="L28" s="17" t="b">
        <f t="shared" si="1"/>
        <v>0</v>
      </c>
      <c r="M28" s="32" t="b">
        <f t="shared" si="2"/>
        <v>0</v>
      </c>
      <c r="N28" t="b">
        <f t="shared" si="3"/>
        <v>0</v>
      </c>
      <c r="O28">
        <f t="shared" si="4"/>
        <v>0</v>
      </c>
      <c r="P28">
        <f t="shared" si="4"/>
        <v>0</v>
      </c>
      <c r="Q28" s="21">
        <f t="shared" si="5"/>
        <v>0</v>
      </c>
      <c r="R28">
        <f t="shared" si="6"/>
        <v>0</v>
      </c>
      <c r="U28" t="b">
        <f t="shared" si="7"/>
        <v>0</v>
      </c>
      <c r="V28" t="b">
        <f t="shared" si="8"/>
        <v>0</v>
      </c>
      <c r="W28" t="b">
        <f t="shared" si="9"/>
        <v>0</v>
      </c>
      <c r="X28" t="b">
        <f t="shared" si="10"/>
        <v>0</v>
      </c>
      <c r="Y28" t="b">
        <f t="shared" si="11"/>
        <v>0</v>
      </c>
      <c r="Z28" t="b">
        <f t="shared" si="12"/>
        <v>0</v>
      </c>
      <c r="AA28" t="b">
        <f t="shared" si="13"/>
        <v>0</v>
      </c>
    </row>
    <row r="29" spans="1:27" ht="36" hidden="1" customHeight="1" thickBot="1" x14ac:dyDescent="0.3">
      <c r="A29" s="6"/>
      <c r="B29" s="4"/>
      <c r="C29" s="5"/>
      <c r="D29" s="5"/>
      <c r="E29" s="5"/>
      <c r="F29" s="3"/>
      <c r="G29" s="2"/>
      <c r="H29" s="17"/>
      <c r="I29" s="17"/>
      <c r="J29" s="17"/>
      <c r="K29" s="17" t="b">
        <f t="shared" si="0"/>
        <v>0</v>
      </c>
      <c r="L29" s="17" t="b">
        <f t="shared" si="1"/>
        <v>0</v>
      </c>
      <c r="M29" s="32" t="b">
        <f t="shared" si="2"/>
        <v>0</v>
      </c>
      <c r="N29" t="b">
        <f t="shared" si="3"/>
        <v>0</v>
      </c>
      <c r="O29">
        <f t="shared" si="4"/>
        <v>0</v>
      </c>
      <c r="P29">
        <f t="shared" si="4"/>
        <v>0</v>
      </c>
      <c r="Q29" s="21">
        <f t="shared" si="5"/>
        <v>0</v>
      </c>
      <c r="R29">
        <f t="shared" si="6"/>
        <v>0</v>
      </c>
      <c r="U29" t="b">
        <f t="shared" si="7"/>
        <v>0</v>
      </c>
      <c r="V29" t="b">
        <f t="shared" si="8"/>
        <v>0</v>
      </c>
      <c r="W29" t="b">
        <f t="shared" si="9"/>
        <v>0</v>
      </c>
      <c r="X29" t="b">
        <f t="shared" si="10"/>
        <v>0</v>
      </c>
      <c r="Y29" t="b">
        <f t="shared" si="11"/>
        <v>0</v>
      </c>
      <c r="Z29" t="b">
        <f t="shared" si="12"/>
        <v>0</v>
      </c>
      <c r="AA29" t="b">
        <f t="shared" si="13"/>
        <v>0</v>
      </c>
    </row>
    <row r="30" spans="1:27" ht="30" hidden="1" customHeight="1" thickBot="1" x14ac:dyDescent="0.3">
      <c r="A30" s="22"/>
      <c r="B30" s="18"/>
      <c r="C30" s="19"/>
      <c r="D30" s="19"/>
      <c r="E30" s="19"/>
      <c r="F30" s="23"/>
      <c r="G30" s="20"/>
      <c r="H30" s="17"/>
      <c r="I30" s="17"/>
      <c r="J30" s="17"/>
      <c r="K30" s="17" t="b">
        <f t="shared" ref="K30:L34" si="14">IF(F30&lt;0,TRUE,FALSE)</f>
        <v>0</v>
      </c>
      <c r="L30" s="17" t="b">
        <f t="shared" si="14"/>
        <v>0</v>
      </c>
      <c r="M30" s="32" t="b">
        <f t="shared" si="2"/>
        <v>0</v>
      </c>
      <c r="N30" t="b">
        <f t="shared" si="3"/>
        <v>0</v>
      </c>
      <c r="Q30" s="21">
        <f t="shared" si="5"/>
        <v>0</v>
      </c>
      <c r="R30">
        <f t="shared" si="6"/>
        <v>0</v>
      </c>
      <c r="U30" t="b">
        <f t="shared" si="7"/>
        <v>0</v>
      </c>
      <c r="X30" t="b">
        <f t="shared" si="10"/>
        <v>0</v>
      </c>
      <c r="Z30" t="b">
        <f t="shared" si="12"/>
        <v>0</v>
      </c>
    </row>
    <row r="31" spans="1:27" ht="30" hidden="1" customHeight="1" thickBot="1" x14ac:dyDescent="0.3">
      <c r="A31" s="22"/>
      <c r="B31" s="18"/>
      <c r="C31" s="19"/>
      <c r="D31" s="19"/>
      <c r="E31" s="19"/>
      <c r="F31" s="23"/>
      <c r="G31" s="20"/>
      <c r="H31" s="17"/>
      <c r="I31" s="17"/>
      <c r="J31" s="17"/>
      <c r="K31" s="17" t="b">
        <f t="shared" si="14"/>
        <v>0</v>
      </c>
      <c r="L31" s="17" t="b">
        <f t="shared" si="14"/>
        <v>0</v>
      </c>
      <c r="M31" s="32" t="b">
        <f t="shared" si="2"/>
        <v>0</v>
      </c>
      <c r="N31" t="b">
        <f t="shared" si="3"/>
        <v>0</v>
      </c>
      <c r="Q31" s="21">
        <f t="shared" si="5"/>
        <v>0</v>
      </c>
      <c r="R31">
        <f t="shared" si="6"/>
        <v>0</v>
      </c>
      <c r="U31" t="b">
        <f t="shared" si="7"/>
        <v>0</v>
      </c>
      <c r="X31" t="b">
        <f t="shared" si="10"/>
        <v>0</v>
      </c>
      <c r="Z31" t="b">
        <f t="shared" si="12"/>
        <v>0</v>
      </c>
    </row>
    <row r="32" spans="1:27" ht="30" hidden="1" customHeight="1" thickBot="1" x14ac:dyDescent="0.3">
      <c r="A32" s="22"/>
      <c r="B32" s="18"/>
      <c r="C32" s="19"/>
      <c r="D32" s="19"/>
      <c r="E32" s="19"/>
      <c r="F32" s="23"/>
      <c r="G32" s="20"/>
      <c r="H32" s="17"/>
      <c r="I32" s="17"/>
      <c r="J32" s="17"/>
      <c r="K32" s="17" t="b">
        <f t="shared" si="14"/>
        <v>0</v>
      </c>
      <c r="L32" s="17" t="b">
        <f t="shared" si="14"/>
        <v>0</v>
      </c>
      <c r="M32" s="32" t="b">
        <f t="shared" si="2"/>
        <v>0</v>
      </c>
      <c r="N32" t="b">
        <f t="shared" si="3"/>
        <v>0</v>
      </c>
      <c r="Q32" s="21">
        <f t="shared" si="5"/>
        <v>0</v>
      </c>
      <c r="R32">
        <f t="shared" si="6"/>
        <v>0</v>
      </c>
      <c r="U32" t="b">
        <f t="shared" si="7"/>
        <v>0</v>
      </c>
      <c r="X32" t="b">
        <f t="shared" si="10"/>
        <v>0</v>
      </c>
      <c r="Z32" t="b">
        <f t="shared" si="12"/>
        <v>0</v>
      </c>
    </row>
    <row r="33" spans="1:26" ht="30" hidden="1" customHeight="1" thickBot="1" x14ac:dyDescent="0.3">
      <c r="A33" s="24"/>
      <c r="B33" s="25"/>
      <c r="C33" s="26"/>
      <c r="D33" s="26"/>
      <c r="E33" s="26"/>
      <c r="F33" s="27"/>
      <c r="G33" s="28"/>
      <c r="K33" s="17" t="b">
        <f t="shared" si="14"/>
        <v>0</v>
      </c>
      <c r="L33" s="17" t="b">
        <f t="shared" si="14"/>
        <v>0</v>
      </c>
      <c r="M33" s="32" t="b">
        <f t="shared" si="2"/>
        <v>0</v>
      </c>
      <c r="N33" t="b">
        <f t="shared" si="3"/>
        <v>0</v>
      </c>
      <c r="Q33" s="21">
        <f t="shared" si="5"/>
        <v>0</v>
      </c>
      <c r="R33">
        <f t="shared" si="6"/>
        <v>0</v>
      </c>
      <c r="U33" t="b">
        <f t="shared" si="7"/>
        <v>0</v>
      </c>
      <c r="X33" t="b">
        <f t="shared" si="10"/>
        <v>0</v>
      </c>
      <c r="Z33" t="b">
        <f t="shared" si="12"/>
        <v>0</v>
      </c>
    </row>
    <row r="34" spans="1:26" s="29" customFormat="1" ht="27" customHeight="1" thickBot="1" x14ac:dyDescent="0.3">
      <c r="A34" s="65" t="s">
        <v>6</v>
      </c>
      <c r="B34" s="66"/>
      <c r="C34" s="66"/>
      <c r="D34" s="66"/>
      <c r="E34" s="67"/>
      <c r="F34" s="34">
        <f>SUM(F16:F33)</f>
        <v>0</v>
      </c>
      <c r="G34" s="35">
        <f>SUM(G16:G33)</f>
        <v>0</v>
      </c>
      <c r="K34" s="17" t="b">
        <f t="shared" si="14"/>
        <v>0</v>
      </c>
      <c r="L34" s="17" t="b">
        <f t="shared" si="14"/>
        <v>0</v>
      </c>
      <c r="M34" s="33"/>
      <c r="P34" s="29">
        <f>SUM(O16:P29)</f>
        <v>0</v>
      </c>
      <c r="Q34" s="21">
        <f t="shared" si="5"/>
        <v>0</v>
      </c>
      <c r="R34">
        <f t="shared" si="6"/>
        <v>0</v>
      </c>
      <c r="U34"/>
    </row>
    <row r="35" spans="1:26" ht="24" customHeight="1" thickTop="1" x14ac:dyDescent="0.25">
      <c r="A35" s="69" t="s">
        <v>16</v>
      </c>
      <c r="B35" s="69"/>
      <c r="C35" s="69"/>
      <c r="D35" s="70" t="str">
        <f>IF(AND(G34&gt;0,G34&lt;1000000),Arkusz2!A13,"")</f>
        <v/>
      </c>
      <c r="E35" s="70"/>
      <c r="F35" s="70"/>
      <c r="G35" s="70"/>
      <c r="R35">
        <f>SUM(R16:R34)</f>
        <v>0</v>
      </c>
    </row>
    <row r="36" spans="1:26" ht="19.2" customHeight="1" x14ac:dyDescent="0.3">
      <c r="A36" s="50" t="s">
        <v>8</v>
      </c>
      <c r="B36" s="51"/>
      <c r="C36" s="51"/>
      <c r="D36" s="51"/>
      <c r="E36" s="51"/>
      <c r="F36" s="51"/>
      <c r="G36" s="51"/>
    </row>
    <row r="37" spans="1:26" ht="30" customHeight="1" x14ac:dyDescent="0.25">
      <c r="A37" s="48" t="s">
        <v>68</v>
      </c>
      <c r="B37" s="48"/>
      <c r="C37" s="48"/>
      <c r="D37" s="31"/>
      <c r="E37" s="49" t="s">
        <v>67</v>
      </c>
      <c r="F37" s="49"/>
      <c r="G37" s="49"/>
      <c r="K37" t="b">
        <f>ISTEXT(D37)</f>
        <v>0</v>
      </c>
      <c r="U37" t="b">
        <f>ISBLANK(D37)</f>
        <v>1</v>
      </c>
    </row>
    <row r="38" spans="1:26" ht="9.75" customHeight="1" x14ac:dyDescent="0.25">
      <c r="A38" s="10"/>
      <c r="B38" s="10"/>
      <c r="C38" s="10"/>
      <c r="D38" s="10"/>
      <c r="E38" s="10"/>
      <c r="F38" s="10"/>
      <c r="G38" s="10"/>
    </row>
    <row r="39" spans="1:26" ht="18.75" customHeight="1" x14ac:dyDescent="0.3">
      <c r="A39" s="47" t="s">
        <v>64</v>
      </c>
      <c r="B39" s="47"/>
      <c r="C39" s="10"/>
      <c r="D39" s="10"/>
      <c r="E39" s="10"/>
      <c r="F39" s="10"/>
      <c r="G39" s="10"/>
    </row>
    <row r="40" spans="1:26" ht="18" customHeight="1" x14ac:dyDescent="0.25">
      <c r="A40" s="30" t="s">
        <v>76</v>
      </c>
      <c r="B40" s="10"/>
      <c r="C40" s="10"/>
      <c r="D40" s="10"/>
      <c r="E40" s="10"/>
      <c r="F40" s="10"/>
      <c r="G40" s="10"/>
    </row>
    <row r="41" spans="1:26" ht="24.75" customHeight="1" x14ac:dyDescent="0.25">
      <c r="A41" s="30" t="s">
        <v>65</v>
      </c>
      <c r="B41" s="45"/>
      <c r="C41" s="45"/>
      <c r="D41" s="45"/>
      <c r="E41" s="45"/>
      <c r="F41" s="45"/>
      <c r="G41" s="45"/>
      <c r="U41" t="b">
        <f>ISBLANK(B41)</f>
        <v>1</v>
      </c>
    </row>
    <row r="42" spans="1:26" ht="15" customHeight="1" x14ac:dyDescent="0.25">
      <c r="B42" s="46" t="s">
        <v>66</v>
      </c>
      <c r="C42" s="46"/>
      <c r="D42" s="46"/>
      <c r="E42" s="46"/>
      <c r="F42" s="46"/>
      <c r="G42" s="46"/>
    </row>
    <row r="43" spans="1:26" ht="31.5" customHeight="1" x14ac:dyDescent="0.25">
      <c r="A43" s="68" t="s">
        <v>75</v>
      </c>
      <c r="B43" s="68"/>
      <c r="C43" s="68"/>
      <c r="D43" s="68"/>
      <c r="E43" s="68"/>
      <c r="F43" s="68"/>
      <c r="G43" s="68"/>
    </row>
    <row r="44" spans="1:26" ht="17.25" customHeight="1" x14ac:dyDescent="0.25">
      <c r="A44" s="72" t="s">
        <v>82</v>
      </c>
      <c r="B44" s="72"/>
      <c r="C44" s="72"/>
      <c r="D44" s="72"/>
      <c r="E44" s="72"/>
      <c r="F44" s="72"/>
      <c r="G44" s="72"/>
    </row>
    <row r="45" spans="1:26" s="29" customFormat="1" ht="38.4" customHeight="1" x14ac:dyDescent="0.25">
      <c r="A45" s="61" t="s">
        <v>81</v>
      </c>
      <c r="B45" s="61"/>
      <c r="C45" s="61"/>
      <c r="D45" s="61"/>
      <c r="E45" s="61"/>
      <c r="F45" s="61"/>
      <c r="G45" s="61"/>
      <c r="L45"/>
      <c r="U45"/>
    </row>
    <row r="46" spans="1:26" ht="30.75" customHeight="1" x14ac:dyDescent="0.3">
      <c r="A46" s="62" t="s">
        <v>87</v>
      </c>
      <c r="B46" s="62"/>
      <c r="C46" s="62"/>
      <c r="D46" s="62"/>
      <c r="E46" s="62"/>
      <c r="F46" s="62"/>
      <c r="G46" s="62"/>
    </row>
    <row r="47" spans="1:26" ht="33.6" customHeight="1" x14ac:dyDescent="0.25">
      <c r="A47" s="7"/>
      <c r="B47" s="7"/>
      <c r="C47" s="7"/>
      <c r="D47" s="7"/>
      <c r="E47" s="7"/>
      <c r="F47" s="7"/>
      <c r="G47" s="7"/>
    </row>
    <row r="48" spans="1:26" ht="33" customHeight="1" x14ac:dyDescent="0.25">
      <c r="A48" s="7"/>
      <c r="B48" s="7"/>
      <c r="C48" s="7"/>
      <c r="D48" s="7"/>
      <c r="E48" s="7"/>
      <c r="F48" s="7"/>
      <c r="G48" s="7"/>
    </row>
    <row r="49" spans="1:6" x14ac:dyDescent="0.25">
      <c r="B49" t="s">
        <v>10</v>
      </c>
      <c r="F49" t="s">
        <v>10</v>
      </c>
    </row>
    <row r="50" spans="1:6" ht="8.4" customHeight="1" x14ac:dyDescent="0.25"/>
    <row r="51" spans="1:6" x14ac:dyDescent="0.25">
      <c r="A51" t="s">
        <v>85</v>
      </c>
    </row>
  </sheetData>
  <sheetProtection algorithmName="SHA-512" hashValue="nkkDJ1m2F0WDW3lgyufVNj9MFhpvJGR7F5nqIkI4+RjzCgE+YrSsfbpk8xuwAeC51Y59F8YPFvjxLx28cXhFMw==" saltValue="SiBI8IiLUXKZw2P/A1fXJQ==" spinCount="100000" sheet="1" objects="1" scenarios="1"/>
  <mergeCells count="34">
    <mergeCell ref="A45:G45"/>
    <mergeCell ref="A46:G46"/>
    <mergeCell ref="B8:D8"/>
    <mergeCell ref="A34:E34"/>
    <mergeCell ref="A43:G43"/>
    <mergeCell ref="A35:C35"/>
    <mergeCell ref="D35:G35"/>
    <mergeCell ref="A13:B13"/>
    <mergeCell ref="C14:G14"/>
    <mergeCell ref="C13:G13"/>
    <mergeCell ref="D12:G12"/>
    <mergeCell ref="A44:G44"/>
    <mergeCell ref="A14:B14"/>
    <mergeCell ref="A10:B10"/>
    <mergeCell ref="A11:C11"/>
    <mergeCell ref="E11:G11"/>
    <mergeCell ref="A1:G1"/>
    <mergeCell ref="A2:G2"/>
    <mergeCell ref="A3:G3"/>
    <mergeCell ref="A4:D4"/>
    <mergeCell ref="E4:G4"/>
    <mergeCell ref="A6:G6"/>
    <mergeCell ref="A7:G7"/>
    <mergeCell ref="F8:G8"/>
    <mergeCell ref="A9:B9"/>
    <mergeCell ref="C9:D9"/>
    <mergeCell ref="F9:G9"/>
    <mergeCell ref="C10:G10"/>
    <mergeCell ref="B41:G41"/>
    <mergeCell ref="B42:G42"/>
    <mergeCell ref="A39:B39"/>
    <mergeCell ref="A37:C37"/>
    <mergeCell ref="E37:G37"/>
    <mergeCell ref="A36:G36"/>
  </mergeCells>
  <phoneticPr fontId="0" type="noConversion"/>
  <conditionalFormatting sqref="A11:C11">
    <cfRule type="expression" dxfId="17" priority="14">
      <formula>$U$8+$U$10</formula>
    </cfRule>
  </conditionalFormatting>
  <conditionalFormatting sqref="A16:G29">
    <cfRule type="expression" dxfId="16" priority="4">
      <formula>U16</formula>
    </cfRule>
  </conditionalFormatting>
  <conditionalFormatting sqref="B8:D8">
    <cfRule type="expression" dxfId="15" priority="16">
      <formula>$U$8</formula>
    </cfRule>
  </conditionalFormatting>
  <conditionalFormatting sqref="B41:G41">
    <cfRule type="expression" dxfId="14" priority="9">
      <formula>$U$41</formula>
    </cfRule>
  </conditionalFormatting>
  <conditionalFormatting sqref="C9:D9">
    <cfRule type="expression" dxfId="13" priority="1">
      <formula>$U$9</formula>
    </cfRule>
  </conditionalFormatting>
  <conditionalFormatting sqref="C10:G10">
    <cfRule type="expression" dxfId="12" priority="17">
      <formula>$U$10</formula>
    </cfRule>
  </conditionalFormatting>
  <conditionalFormatting sqref="C13:G13">
    <cfRule type="expression" dxfId="11" priority="11">
      <formula>$U$13</formula>
    </cfRule>
  </conditionalFormatting>
  <conditionalFormatting sqref="D37">
    <cfRule type="expression" dxfId="10" priority="5">
      <formula>$K$37</formula>
    </cfRule>
    <cfRule type="expression" dxfId="9" priority="10">
      <formula>$U$37</formula>
    </cfRule>
  </conditionalFormatting>
  <conditionalFormatting sqref="D12:G12">
    <cfRule type="expression" dxfId="8" priority="12">
      <formula>$U$12</formula>
    </cfRule>
  </conditionalFormatting>
  <conditionalFormatting sqref="E4:G4">
    <cfRule type="expression" dxfId="7" priority="7">
      <formula>$U$4</formula>
    </cfRule>
  </conditionalFormatting>
  <conditionalFormatting sqref="E11:G11">
    <cfRule type="expression" dxfId="6" priority="13">
      <formula>$U$11</formula>
    </cfRule>
  </conditionalFormatting>
  <conditionalFormatting sqref="F8:G8">
    <cfRule type="expression" dxfId="5" priority="15">
      <formula>$V$8</formula>
    </cfRule>
  </conditionalFormatting>
  <conditionalFormatting sqref="F9:G9">
    <cfRule type="expression" dxfId="4" priority="2">
      <formula>$V$9</formula>
    </cfRule>
  </conditionalFormatting>
  <conditionalFormatting sqref="F16:G29">
    <cfRule type="expression" dxfId="3" priority="6">
      <formula>M16</formula>
    </cfRule>
  </conditionalFormatting>
  <conditionalFormatting sqref="F16:G34">
    <cfRule type="expression" dxfId="2" priority="8">
      <formula>K16</formula>
    </cfRule>
  </conditionalFormatting>
  <conditionalFormatting sqref="G16:G29">
    <cfRule type="cellIs" dxfId="1" priority="19" operator="greaterThan">
      <formula>F16</formula>
    </cfRule>
  </conditionalFormatting>
  <conditionalFormatting sqref="G34">
    <cfRule type="cellIs" dxfId="0" priority="22" operator="greaterThan">
      <formula>$F$34</formula>
    </cfRule>
  </conditionalFormatting>
  <dataValidations count="3">
    <dataValidation type="decimal" errorStyle="warning" operator="greaterThanOrEqual" allowBlank="1" showErrorMessage="1" errorTitle="Niepoprawna wartość" error="Podana wartość nie jest liczbą lub jest liczbą mniejszą od podanej w kolumnie &quot;w tym ze środków WSS zł&quot;._x000a__x000a_Proszę wpisać liczbę z wykorzystaniem cyfr._x000a__x000a_Grosze od złotówek proszę oddzielać przecinkiem." sqref="F16:F29" xr:uid="{00000000-0002-0000-0000-000000000000}">
      <formula1>G16</formula1>
    </dataValidation>
    <dataValidation type="whole" errorStyle="warning" operator="greaterThanOrEqual" allowBlank="1" showErrorMessage="1" errorTitle="Podana wartość nie jest liczbą" error="Podana wartość nie jest pełną liczbą._x000a__x000a_Proszę wpisać z wykorzystaniem cyfr liczbę dwustronnych kserokopii dokumentów źródłowych." sqref="D37" xr:uid="{00000000-0002-0000-0000-000001000000}">
      <formula1>0</formula1>
    </dataValidation>
    <dataValidation type="decimal" errorStyle="warning" operator="lessThanOrEqual" allowBlank="1" showErrorMessage="1" errorTitle="Niepoprawna wartość" error="Podana wartość nie jest liczbą lub jest liczbą większą od podanej w kolumnie &quot;koszty ogółem&quot;._x000a__x000a_Proszę wpisać liczbę z wykorzystaniem cyfr._x000a__x000a_Grosze od złotówek proszę oddzielać przecinkiem." sqref="G16:G29" xr:uid="{00000000-0002-0000-0000-000002000000}">
      <formula1>F16</formula1>
    </dataValidation>
  </dataValidations>
  <printOptions horizontalCentered="1"/>
  <pageMargins left="0.39370078740157483" right="0.39370078740157483" top="0.39370078740157483" bottom="0.59055118110236227" header="0.51181102362204722" footer="0.51181102362204722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topLeftCell="O1" workbookViewId="0">
      <selection activeCell="O1" sqref="O1"/>
    </sheetView>
  </sheetViews>
  <sheetFormatPr defaultRowHeight="13.2" x14ac:dyDescent="0.25"/>
  <cols>
    <col min="1" max="1" width="17.6640625" hidden="1" customWidth="1"/>
    <col min="2" max="2" width="11" hidden="1" customWidth="1"/>
    <col min="3" max="14" width="9.109375" hidden="1" customWidth="1"/>
  </cols>
  <sheetData>
    <row r="1" spans="1:14" x14ac:dyDescent="0.25">
      <c r="A1" t="s">
        <v>18</v>
      </c>
      <c r="B1">
        <f>Arkusz1!G34</f>
        <v>0</v>
      </c>
      <c r="F1" t="s">
        <v>12</v>
      </c>
      <c r="J1" t="s">
        <v>13</v>
      </c>
      <c r="N1" t="s">
        <v>14</v>
      </c>
    </row>
    <row r="2" spans="1:14" x14ac:dyDescent="0.25">
      <c r="A2" t="s">
        <v>19</v>
      </c>
      <c r="B2">
        <f>FLOOR(B1,1)</f>
        <v>0</v>
      </c>
    </row>
    <row r="3" spans="1:14" x14ac:dyDescent="0.25">
      <c r="A3" t="s">
        <v>17</v>
      </c>
      <c r="B3">
        <f>FLOOR(B2/100000,1)</f>
        <v>0</v>
      </c>
      <c r="C3" t="str">
        <f>VLOOKUP(B3,F3:G12,2)</f>
        <v/>
      </c>
      <c r="F3">
        <v>0</v>
      </c>
      <c r="G3" s="1" t="str">
        <f>""</f>
        <v/>
      </c>
      <c r="I3">
        <v>0</v>
      </c>
      <c r="J3" s="1" t="str">
        <f>""</f>
        <v/>
      </c>
      <c r="M3">
        <v>0</v>
      </c>
      <c r="N3" t="str">
        <f>""</f>
        <v/>
      </c>
    </row>
    <row r="4" spans="1:14" x14ac:dyDescent="0.25">
      <c r="A4" t="s">
        <v>20</v>
      </c>
      <c r="B4">
        <f>IF(FLOOR((B2-(B3*100000))/10000,1)&lt;2,0,FLOOR((B2-(B3*100000))/10000,1))</f>
        <v>0</v>
      </c>
      <c r="C4" t="str">
        <f>VLOOKUP(B4,I3:J11,2)</f>
        <v/>
      </c>
      <c r="F4">
        <v>1</v>
      </c>
      <c r="G4" t="s">
        <v>24</v>
      </c>
      <c r="I4">
        <v>2</v>
      </c>
      <c r="J4" t="s">
        <v>33</v>
      </c>
      <c r="M4">
        <v>1</v>
      </c>
      <c r="N4" t="s">
        <v>41</v>
      </c>
    </row>
    <row r="5" spans="1:14" x14ac:dyDescent="0.25">
      <c r="A5" t="s">
        <v>11</v>
      </c>
      <c r="B5">
        <f>FLOOR((B2-(B4*10000)-(B3*100000))/1000,1)</f>
        <v>0</v>
      </c>
      <c r="C5" t="str">
        <f>IF(AND(B3=0,B4=0,B5=1),"",VLOOKUP(B5,M3:N22,2))</f>
        <v/>
      </c>
      <c r="F5">
        <v>2</v>
      </c>
      <c r="G5" t="s">
        <v>25</v>
      </c>
      <c r="I5">
        <v>3</v>
      </c>
      <c r="J5" t="s">
        <v>34</v>
      </c>
      <c r="M5">
        <v>2</v>
      </c>
      <c r="N5" t="s">
        <v>42</v>
      </c>
    </row>
    <row r="6" spans="1:14" x14ac:dyDescent="0.25">
      <c r="A6" t="s">
        <v>21</v>
      </c>
      <c r="B6" t="str">
        <f>IF(AND(B5=1,B4=0,B3=0),"tysiąc ",IF(AND(B5=0,B4=0,B3=0)," ",IF(OR(B5=2,B5=3,B5=4),"tysiące ","tysięcy ")))</f>
        <v xml:space="preserve"> </v>
      </c>
      <c r="C6" t="str">
        <f>B6</f>
        <v xml:space="preserve"> </v>
      </c>
      <c r="F6">
        <v>3</v>
      </c>
      <c r="G6" t="s">
        <v>26</v>
      </c>
      <c r="I6">
        <v>4</v>
      </c>
      <c r="J6" t="s">
        <v>35</v>
      </c>
      <c r="M6">
        <v>3</v>
      </c>
      <c r="N6" t="s">
        <v>43</v>
      </c>
    </row>
    <row r="7" spans="1:14" x14ac:dyDescent="0.25">
      <c r="A7" t="s">
        <v>12</v>
      </c>
      <c r="B7">
        <f>FLOOR((B2-(B3*100000)-(B4*10000)-(B5*1000))/100,1)</f>
        <v>0</v>
      </c>
      <c r="C7" t="str">
        <f>VLOOKUP(B7,F3:G12,2)</f>
        <v/>
      </c>
      <c r="F7">
        <v>4</v>
      </c>
      <c r="G7" t="s">
        <v>27</v>
      </c>
      <c r="I7">
        <v>5</v>
      </c>
      <c r="J7" t="s">
        <v>36</v>
      </c>
      <c r="M7">
        <v>4</v>
      </c>
      <c r="N7" t="s">
        <v>44</v>
      </c>
    </row>
    <row r="8" spans="1:14" x14ac:dyDescent="0.25">
      <c r="A8" t="s">
        <v>13</v>
      </c>
      <c r="B8">
        <f>IF(FLOOR((B2-(B3*100000)-(B4*10000)-(B5*1000)-(B7*100))/10,1)&lt;2,0,FLOOR((B2-(B3*100000)-(B4*10000)-(B5*1000)-(B7*100))/10,1))</f>
        <v>0</v>
      </c>
      <c r="C8" t="str">
        <f>VLOOKUP(B8,I3:J11,2)</f>
        <v/>
      </c>
      <c r="F8">
        <v>5</v>
      </c>
      <c r="G8" t="s">
        <v>28</v>
      </c>
      <c r="I8">
        <v>6</v>
      </c>
      <c r="J8" t="s">
        <v>37</v>
      </c>
      <c r="M8">
        <v>5</v>
      </c>
      <c r="N8" t="s">
        <v>45</v>
      </c>
    </row>
    <row r="9" spans="1:14" x14ac:dyDescent="0.25">
      <c r="A9" t="s">
        <v>15</v>
      </c>
      <c r="B9">
        <f>FLOOR((B2-(B3*100000)-(B4*10000)-(B5*1000)-(B7*100)-(B8*10)),1)</f>
        <v>0</v>
      </c>
      <c r="C9" t="str">
        <f>IF(B2=0,"zero ",VLOOKUP(B9,M3:N22,2))</f>
        <v xml:space="preserve">zero </v>
      </c>
      <c r="F9">
        <v>6</v>
      </c>
      <c r="G9" t="s">
        <v>29</v>
      </c>
      <c r="I9">
        <v>7</v>
      </c>
      <c r="J9" t="s">
        <v>38</v>
      </c>
      <c r="M9">
        <v>6</v>
      </c>
      <c r="N9" t="s">
        <v>46</v>
      </c>
    </row>
    <row r="10" spans="1:14" x14ac:dyDescent="0.25">
      <c r="A10" t="s">
        <v>22</v>
      </c>
      <c r="B10" t="str">
        <f>IF(AND(B9=1,B8=0,B7=0,B5=0,B4=0,B3=0),"złoty ",IF(AND(B9=0,B8=0,B7=0),"złotych ",IF(OR(B9=2,B9=3,B9=4),"złote ","złotych ")))</f>
        <v xml:space="preserve">złotych </v>
      </c>
      <c r="C10" t="str">
        <f>B10</f>
        <v xml:space="preserve">złotych </v>
      </c>
      <c r="F10">
        <v>7</v>
      </c>
      <c r="G10" t="s">
        <v>30</v>
      </c>
      <c r="I10">
        <v>8</v>
      </c>
      <c r="J10" t="s">
        <v>39</v>
      </c>
      <c r="M10">
        <v>7</v>
      </c>
      <c r="N10" t="s">
        <v>47</v>
      </c>
    </row>
    <row r="11" spans="1:14" x14ac:dyDescent="0.25">
      <c r="A11" t="s">
        <v>23</v>
      </c>
      <c r="B11">
        <f>ROUND((B1-B2),2)*100</f>
        <v>0</v>
      </c>
      <c r="C11" t="str">
        <f>CONCATENATE(B11,"/100 gr.")</f>
        <v>0/100 gr.</v>
      </c>
      <c r="F11">
        <v>8</v>
      </c>
      <c r="G11" t="s">
        <v>31</v>
      </c>
      <c r="I11">
        <v>9</v>
      </c>
      <c r="J11" t="s">
        <v>40</v>
      </c>
      <c r="M11">
        <v>8</v>
      </c>
      <c r="N11" t="s">
        <v>48</v>
      </c>
    </row>
    <row r="12" spans="1:14" x14ac:dyDescent="0.25">
      <c r="F12">
        <v>9</v>
      </c>
      <c r="G12" t="s">
        <v>32</v>
      </c>
      <c r="M12">
        <v>9</v>
      </c>
      <c r="N12" t="s">
        <v>49</v>
      </c>
    </row>
    <row r="13" spans="1:14" x14ac:dyDescent="0.25">
      <c r="A13" t="str">
        <f>CONCATENATE(C3,C4,C5,C6,C7,C8,C9,C10,C11)</f>
        <v xml:space="preserve"> zero złotych 0/100 gr.</v>
      </c>
      <c r="M13">
        <v>10</v>
      </c>
      <c r="N13" t="s">
        <v>50</v>
      </c>
    </row>
    <row r="14" spans="1:14" x14ac:dyDescent="0.25">
      <c r="M14">
        <v>11</v>
      </c>
      <c r="N14" t="s">
        <v>51</v>
      </c>
    </row>
    <row r="15" spans="1:14" x14ac:dyDescent="0.25">
      <c r="M15">
        <v>12</v>
      </c>
      <c r="N15" t="s">
        <v>52</v>
      </c>
    </row>
    <row r="16" spans="1:14" x14ac:dyDescent="0.25">
      <c r="M16">
        <v>13</v>
      </c>
      <c r="N16" t="s">
        <v>53</v>
      </c>
    </row>
    <row r="17" spans="13:14" x14ac:dyDescent="0.25">
      <c r="M17">
        <v>14</v>
      </c>
      <c r="N17" t="s">
        <v>54</v>
      </c>
    </row>
    <row r="18" spans="13:14" x14ac:dyDescent="0.25">
      <c r="M18">
        <v>15</v>
      </c>
      <c r="N18" t="s">
        <v>55</v>
      </c>
    </row>
    <row r="19" spans="13:14" x14ac:dyDescent="0.25">
      <c r="M19">
        <v>16</v>
      </c>
      <c r="N19" t="s">
        <v>56</v>
      </c>
    </row>
    <row r="20" spans="13:14" x14ac:dyDescent="0.25">
      <c r="M20">
        <v>17</v>
      </c>
      <c r="N20" t="s">
        <v>57</v>
      </c>
    </row>
    <row r="21" spans="13:14" x14ac:dyDescent="0.25">
      <c r="M21">
        <v>18</v>
      </c>
      <c r="N21" t="s">
        <v>58</v>
      </c>
    </row>
    <row r="22" spans="13:14" x14ac:dyDescent="0.25">
      <c r="M22">
        <v>19</v>
      </c>
      <c r="N22" t="s">
        <v>59</v>
      </c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Paweł Zmuda</cp:lastModifiedBy>
  <cp:lastPrinted>2019-10-14T11:15:13Z</cp:lastPrinted>
  <dcterms:created xsi:type="dcterms:W3CDTF">2006-01-04T10:00:46Z</dcterms:created>
  <dcterms:modified xsi:type="dcterms:W3CDTF">2024-02-22T13:19:53Z</dcterms:modified>
</cp:coreProperties>
</file>