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wel\Desktop\2024 druki\"/>
    </mc:Choice>
  </mc:AlternateContent>
  <xr:revisionPtr revIDLastSave="0" documentId="13_ncr:1_{B3F28802-5D2C-4151-BCC4-0ABA6D24A5D3}" xr6:coauthVersionLast="47" xr6:coauthVersionMax="47" xr10:uidLastSave="{00000000-0000-0000-0000-000000000000}"/>
  <bookViews>
    <workbookView xWindow="19090" yWindow="-110" windowWidth="38620" windowHeight="21100" tabRatio="788" firstSheet="1" activeTab="1" xr2:uid="{00000000-000D-0000-FFFF-FFFF00000000}"/>
  </bookViews>
  <sheets>
    <sheet name="slownie" sheetId="14" state="hidden" r:id="rId1"/>
    <sheet name="Program" sheetId="5" r:id="rId2"/>
    <sheet name="Program cz. 2" sheetId="6" r:id="rId3"/>
    <sheet name="Sprawozdanie" sheetId="13" r:id="rId4"/>
  </sheets>
  <definedNames>
    <definedName name="_xlnm.Print_Area" localSheetId="1">Program!$A$1:$J$36</definedName>
    <definedName name="_xlnm.Print_Area" localSheetId="2">'Program cz. 2'!$B$2:$G$25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4" l="1"/>
  <c r="J3" i="14"/>
  <c r="G3" i="14"/>
  <c r="B1" i="14" l="1"/>
  <c r="B2" i="14" s="1"/>
  <c r="B11" i="14" s="1"/>
  <c r="C11" i="14" s="1"/>
  <c r="B3" i="14" l="1"/>
  <c r="B4" i="14" l="1"/>
  <c r="C3" i="14"/>
  <c r="C4" i="14" l="1"/>
  <c r="B5" i="14"/>
  <c r="B7" i="14" s="1"/>
  <c r="C7" i="14" s="1"/>
  <c r="B6" i="14" l="1"/>
  <c r="C6" i="14" s="1"/>
  <c r="C5" i="14"/>
  <c r="B8" i="14"/>
  <c r="C8" i="14" s="1"/>
  <c r="B9" i="14" l="1"/>
  <c r="B10" i="14" l="1"/>
  <c r="C10" i="14" s="1"/>
  <c r="C9" i="14"/>
  <c r="A13" i="14" l="1"/>
</calcChain>
</file>

<file path=xl/sharedStrings.xml><?xml version="1.0" encoding="utf-8"?>
<sst xmlns="http://schemas.openxmlformats.org/spreadsheetml/2006/main" count="142" uniqueCount="126">
  <si>
    <t>Klub</t>
  </si>
  <si>
    <t xml:space="preserve">PROGRAM ZGRUPOWANIA / KONSULTACJI </t>
  </si>
  <si>
    <t>Cel i charakter zgrupowania / konsultacji</t>
  </si>
  <si>
    <t xml:space="preserve">KADRA SZKOLENIOWA </t>
  </si>
  <si>
    <t xml:space="preserve">LP. </t>
  </si>
  <si>
    <t xml:space="preserve">Imię i nazwisko </t>
  </si>
  <si>
    <t>Klasa trenera</t>
  </si>
  <si>
    <t>1.</t>
  </si>
  <si>
    <t>2.</t>
  </si>
  <si>
    <t>3.</t>
  </si>
  <si>
    <t>4.</t>
  </si>
  <si>
    <t>5.</t>
  </si>
  <si>
    <t xml:space="preserve">Pobudka </t>
  </si>
  <si>
    <t xml:space="preserve">Kolacja </t>
  </si>
  <si>
    <t>Rozruch poranny</t>
  </si>
  <si>
    <t xml:space="preserve">Śniadanie </t>
  </si>
  <si>
    <t xml:space="preserve">Cisza nocna </t>
  </si>
  <si>
    <t>Trening dopołudn.</t>
  </si>
  <si>
    <t xml:space="preserve">Inne zajęcia </t>
  </si>
  <si>
    <t xml:space="preserve">Obiad </t>
  </si>
  <si>
    <t>Cisza poobiednia</t>
  </si>
  <si>
    <t xml:space="preserve">Trening popołud. </t>
  </si>
  <si>
    <t xml:space="preserve">PLANOWY PROGRAM SZKOLENIA  ( wynikający z charakteru zgrupowania, konsultacji ) </t>
  </si>
  <si>
    <t>Rozruch</t>
  </si>
  <si>
    <t>Czas trwania</t>
  </si>
  <si>
    <t xml:space="preserve">KRÓTKI OPIS SPOSOBU REALIZACJI ZAJĘĆ SZKOLENIOWYCH </t>
  </si>
  <si>
    <t>Data złożenia</t>
  </si>
  <si>
    <t>Rozkład dnia na zgrupowaniu / konsultacji – czas trwania:</t>
  </si>
  <si>
    <t>Charakter</t>
  </si>
  <si>
    <t>6.</t>
  </si>
  <si>
    <t>7.</t>
  </si>
  <si>
    <t>WSS Poznań</t>
  </si>
  <si>
    <t>szkoleniowy</t>
  </si>
  <si>
    <t>startowy</t>
  </si>
  <si>
    <t>badawczy</t>
  </si>
  <si>
    <t>Trening popołudniowy główny akcent</t>
  </si>
  <si>
    <t>………………………………
data i podpis</t>
  </si>
  <si>
    <t>Zatwierdził 
Kierownik Wyszkolenia</t>
  </si>
  <si>
    <t>Akceptował
Trener Metodyk WZMS</t>
  </si>
  <si>
    <t>Dzień</t>
  </si>
  <si>
    <t>8.</t>
  </si>
  <si>
    <t>9.</t>
  </si>
  <si>
    <t>10.</t>
  </si>
  <si>
    <t>11.</t>
  </si>
  <si>
    <t>12.</t>
  </si>
  <si>
    <t>13.</t>
  </si>
  <si>
    <t>14.</t>
  </si>
  <si>
    <t>……………………………………..
Podpis trenera</t>
  </si>
  <si>
    <t>Trening przedpołudniowy  główny akcent</t>
  </si>
  <si>
    <t>Konto bankowe BZ WBK VI O/ Poznań</t>
  </si>
  <si>
    <t>04 1090 1362 0000 0000 3610 8360</t>
  </si>
  <si>
    <t>ul. Starołęcka 36</t>
  </si>
  <si>
    <t>61-361 Poznań</t>
  </si>
  <si>
    <t>wartość liczbowo</t>
  </si>
  <si>
    <t>setki</t>
  </si>
  <si>
    <t>dziesiątki</t>
  </si>
  <si>
    <t>zł</t>
  </si>
  <si>
    <t>po zaokrągleniu</t>
  </si>
  <si>
    <t>setki tysięcy</t>
  </si>
  <si>
    <t>dziesiątki tysięcy</t>
  </si>
  <si>
    <t xml:space="preserve">sto </t>
  </si>
  <si>
    <t xml:space="preserve">dwadzieścia </t>
  </si>
  <si>
    <t xml:space="preserve">jeden </t>
  </si>
  <si>
    <t>tysiące</t>
  </si>
  <si>
    <t xml:space="preserve">dwieście </t>
  </si>
  <si>
    <t xml:space="preserve">trzydzieści </t>
  </si>
  <si>
    <t xml:space="preserve">dwa </t>
  </si>
  <si>
    <t>tysiące nazwa</t>
  </si>
  <si>
    <t xml:space="preserve">trzysta </t>
  </si>
  <si>
    <t xml:space="preserve">czterdzieści </t>
  </si>
  <si>
    <t xml:space="preserve">trzy </t>
  </si>
  <si>
    <t xml:space="preserve">czterysta </t>
  </si>
  <si>
    <t xml:space="preserve">pięćdziesiąt </t>
  </si>
  <si>
    <t xml:space="preserve">cztery </t>
  </si>
  <si>
    <t xml:space="preserve">pięćset </t>
  </si>
  <si>
    <t xml:space="preserve">sześćdziesiąt </t>
  </si>
  <si>
    <t xml:space="preserve">pięć </t>
  </si>
  <si>
    <t>jedynki</t>
  </si>
  <si>
    <t xml:space="preserve">sześćset </t>
  </si>
  <si>
    <t xml:space="preserve">siedemdziesiąt </t>
  </si>
  <si>
    <t xml:space="preserve">sześć </t>
  </si>
  <si>
    <t>złote nazwa</t>
  </si>
  <si>
    <t xml:space="preserve">siedemset </t>
  </si>
  <si>
    <t xml:space="preserve">osiemdziesiąt </t>
  </si>
  <si>
    <t xml:space="preserve">siedem </t>
  </si>
  <si>
    <t>grosze</t>
  </si>
  <si>
    <t xml:space="preserve">osiemset </t>
  </si>
  <si>
    <t xml:space="preserve">dziewięćdziesiąt </t>
  </si>
  <si>
    <t xml:space="preserve">osiem </t>
  </si>
  <si>
    <t xml:space="preserve">dziewięćset </t>
  </si>
  <si>
    <t xml:space="preserve">dziewięć </t>
  </si>
  <si>
    <t xml:space="preserve">dziesięć 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</si>
  <si>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</si>
  <si>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</si>
  <si>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</si>
  <si>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</si>
  <si>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</si>
  <si>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</si>
  <si>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</si>
  <si>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</si>
  <si>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dziewiętnaście </t>
  </si>
  <si>
    <t xml:space="preserve">SPRAWOZDANIE Z AKCJI SZKOLENIOWEJ </t>
  </si>
  <si>
    <t>Sport</t>
  </si>
  <si>
    <t>Klub sportowy</t>
  </si>
  <si>
    <t xml:space="preserve">PROGRAM AKCJI SZKOLENIOWEJ </t>
  </si>
  <si>
    <t>Liczba trenerów</t>
  </si>
  <si>
    <t xml:space="preserve"> nr telefonu osoby kontaktowej prowadzącej akcję</t>
  </si>
  <si>
    <t>Miejsce akcji
/dokładny adres/</t>
  </si>
  <si>
    <t>Termin do:</t>
  </si>
  <si>
    <t>Termin od:</t>
  </si>
  <si>
    <t>Opis /cel/</t>
  </si>
  <si>
    <t>camp</t>
  </si>
  <si>
    <t>Opracował</t>
  </si>
  <si>
    <t>……………………….
Akceptował</t>
  </si>
  <si>
    <t>………………………
Zatwierdził</t>
  </si>
  <si>
    <t>organizowanej ze środków finansowych przyznanych na sport dzieci i młodzieży,
projekt współfinansowany*/finansowany* przez Samorząd Województwa Wielkopolskiego</t>
  </si>
  <si>
    <t>Liczba zawodników razem</t>
  </si>
  <si>
    <t xml:space="preserve">w tym KWM  </t>
  </si>
  <si>
    <t xml:space="preserve"> KWJM</t>
  </si>
  <si>
    <t>KWMŁ</t>
  </si>
  <si>
    <t>KWJ</t>
  </si>
  <si>
    <t>Planowana liczba godzin pracy</t>
  </si>
  <si>
    <t>NIP 779 149 72 64</t>
  </si>
  <si>
    <t>REGON 000 769 769</t>
  </si>
  <si>
    <t>sekretariat: tel. 61 869 04 64</t>
  </si>
  <si>
    <t>e-mail: aleksandra@wss.poznan.pl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</si>
</sst>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8"/>
      <color theme="1"/>
      <name val="Times New Roman"/>
      <family val="1"/>
      <charset val="238"/>
    </font>
    <font>
      <b/>
      <sz val="1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theme="1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0" fillId="0" borderId="0" xfId="0" quotePrefix="1"/>
    <xf numFmtId="0" fontId="8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/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11" xfId="0" applyFill="1" applyBorder="1"/>
    <xf numFmtId="0" fontId="8" fillId="2" borderId="10" xfId="0" applyFont="1" applyFill="1" applyBorder="1"/>
    <xf numFmtId="0" fontId="0" fillId="2" borderId="10" xfId="0" applyFill="1" applyBorder="1"/>
    <xf numFmtId="44" fontId="0" fillId="0" borderId="0" xfId="0" applyNumberForma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right"/>
    </xf>
    <xf numFmtId="0" fontId="11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wrapText="1"/>
    </xf>
    <xf numFmtId="0" fontId="0" fillId="2" borderId="0" xfId="0" applyFill="1" applyAlignment="1" applyProtection="1">
      <alignment wrapText="1"/>
      <protection locked="0"/>
    </xf>
    <xf numFmtId="0" fontId="2" fillId="0" borderId="0" xfId="0" applyFont="1" applyAlignment="1">
      <alignment horizontal="center" vertical="center"/>
    </xf>
    <xf numFmtId="0" fontId="15" fillId="0" borderId="0" xfId="0" applyFont="1"/>
    <xf numFmtId="0" fontId="15" fillId="2" borderId="0" xfId="0" applyFont="1" applyFill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2" borderId="0" xfId="0" applyFill="1" applyAlignment="1">
      <alignment horizontal="right" wrapText="1"/>
    </xf>
    <xf numFmtId="0" fontId="5" fillId="5" borderId="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8" fillId="0" borderId="1" xfId="0" applyFont="1" applyBorder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8" fillId="7" borderId="22" xfId="0" applyFont="1" applyFill="1" applyBorder="1" applyAlignment="1">
      <alignment horizontal="center" vertical="top" wrapText="1"/>
    </xf>
    <xf numFmtId="0" fontId="8" fillId="7" borderId="24" xfId="0" applyFont="1" applyFill="1" applyBorder="1" applyAlignment="1">
      <alignment horizontal="center" vertical="top" wrapText="1"/>
    </xf>
    <xf numFmtId="0" fontId="8" fillId="7" borderId="0" xfId="0" applyFont="1" applyFill="1" applyAlignment="1">
      <alignment horizontal="center" vertical="top" wrapText="1"/>
    </xf>
    <xf numFmtId="0" fontId="8" fillId="7" borderId="25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top" wrapText="1"/>
    </xf>
    <xf numFmtId="0" fontId="8" fillId="7" borderId="23" xfId="0" applyFont="1" applyFill="1" applyBorder="1" applyAlignment="1">
      <alignment horizontal="center" vertical="top" wrapText="1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8" xfId="0" applyFont="1" applyFill="1" applyBorder="1" applyAlignment="1" applyProtection="1">
      <alignment horizontal="center" vertical="center" wrapText="1"/>
      <protection locked="0"/>
    </xf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0" fontId="14" fillId="8" borderId="20" xfId="0" applyFont="1" applyFill="1" applyBorder="1" applyAlignment="1">
      <alignment horizontal="center" wrapText="1"/>
    </xf>
    <xf numFmtId="0" fontId="14" fillId="8" borderId="10" xfId="0" applyFont="1" applyFill="1" applyBorder="1" applyAlignment="1">
      <alignment horizontal="center" wrapText="1"/>
    </xf>
    <xf numFmtId="0" fontId="14" fillId="8" borderId="21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 applyProtection="1">
      <alignment horizontal="center" vertical="center" wrapText="1"/>
      <protection locked="0"/>
    </xf>
    <xf numFmtId="0" fontId="7" fillId="8" borderId="13" xfId="0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4000000}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102197</xdr:colOff>
      <xdr:row>0</xdr:row>
      <xdr:rowOff>76200</xdr:rowOff>
    </xdr:from>
    <xdr:to>
      <xdr:col>2</xdr:col>
      <xdr:colOff>1236766</xdr:colOff>
      <xdr:row>4</xdr:row>
      <xdr:rowOff>243840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2D1326B-2760-4645-92D8-E16F406F8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197" y="76200"/>
          <a:ext cx="2521409" cy="868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</xdr:colOff>
      <xdr:row>21</xdr:row>
      <xdr:rowOff>4730</xdr:rowOff>
    </xdr:from>
    <xdr:to>
      <xdr:col>7</xdr:col>
      <xdr:colOff>0</xdr:colOff>
      <xdr:row>22</xdr:row>
      <xdr:rowOff>9810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1B34600-A597-481A-8E85-EF3E6305CB6B}"/>
            </a:ext>
          </a:extLst>
        </xdr:cNvPr>
        <xdr:cNvSpPr txBox="1"/>
      </xdr:nvSpPr>
      <xdr:spPr>
        <a:xfrm>
          <a:off x="196806" y="6920537"/>
          <a:ext cx="6803084" cy="2375163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l-PL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111125</xdr:colOff>
      <xdr:row>4</xdr:row>
      <xdr:rowOff>42594</xdr:rowOff>
    </xdr:from>
    <xdr:to>
      <xdr:col>9</xdr:col>
      <xdr:colOff>345794</xdr:colOff>
      <xdr:row>15</xdr:row>
      <xdr:rowOff>149113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0965" y="1682262"/>
          <a:ext cx="6846191" cy="204082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1"/>
            <a:t>Zakres realizacji programu:</a:t>
          </a:r>
        </a:p>
      </xdr:txBody>
    </xdr:sp>
    <xdr:clientData/>
  </xdr:twoCellAnchor>
  <xdr:twoCellAnchor editAs="absolute">
    <xdr:from>
      <xdr:col>0</xdr:col>
      <xdr:colOff>111622</xdr:colOff>
      <xdr:row>16</xdr:row>
      <xdr:rowOff>71341</xdr:rowOff>
    </xdr:from>
    <xdr:to>
      <xdr:col>9</xdr:col>
      <xdr:colOff>346566</xdr:colOff>
      <xdr:row>26</xdr:row>
      <xdr:rowOff>33765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01462" y="3776870"/>
          <a:ext cx="6861761" cy="17043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1"/>
            <a:t>Warunki treningowe:</a:t>
          </a:r>
        </a:p>
        <a:p>
          <a:endParaRPr lang="pl-PL" sz="1200"/>
        </a:p>
      </xdr:txBody>
    </xdr:sp>
    <xdr:clientData/>
  </xdr:twoCellAnchor>
  <xdr:twoCellAnchor editAs="absolute">
    <xdr:from>
      <xdr:col>0</xdr:col>
      <xdr:colOff>79237</xdr:colOff>
      <xdr:row>26</xdr:row>
      <xdr:rowOff>111539</xdr:rowOff>
    </xdr:from>
    <xdr:to>
      <xdr:col>9</xdr:col>
      <xdr:colOff>344661</xdr:colOff>
      <xdr:row>36</xdr:row>
      <xdr:rowOff>147551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86857" y="5574196"/>
          <a:ext cx="6874461" cy="176519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1"/>
            <a:t>Warunki bytowe:</a:t>
          </a:r>
        </a:p>
        <a:p>
          <a:endParaRPr lang="pl-PL" sz="1200"/>
        </a:p>
      </xdr:txBody>
    </xdr:sp>
    <xdr:clientData/>
  </xdr:twoCellAnchor>
  <xdr:twoCellAnchor editAs="absolute">
    <xdr:from>
      <xdr:col>0</xdr:col>
      <xdr:colOff>79872</xdr:colOff>
      <xdr:row>37</xdr:row>
      <xdr:rowOff>72195</xdr:rowOff>
    </xdr:from>
    <xdr:to>
      <xdr:col>9</xdr:col>
      <xdr:colOff>342756</xdr:colOff>
      <xdr:row>56</xdr:row>
      <xdr:rowOff>33367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95112" y="7404829"/>
          <a:ext cx="6823260" cy="325162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1"/>
            <a:t>Opis grupy szkoleniowej (młodzik,</a:t>
          </a:r>
          <a:r>
            <a:rPr lang="pl-PL" sz="1200" b="1" baseline="0"/>
            <a:t> junior młodszy, junior, modzieżowiec</a:t>
          </a:r>
          <a:r>
            <a:rPr lang="pl-PL" sz="1200" b="1"/>
            <a:t>):</a:t>
          </a:r>
          <a:endParaRPr lang="pl-PL" sz="1200"/>
        </a:p>
      </xdr:txBody>
    </xdr:sp>
    <xdr:clientData/>
  </xdr:twoCellAnchor>
  <xdr:twoCellAnchor editAs="absolute">
    <xdr:from>
      <xdr:col>0</xdr:col>
      <xdr:colOff>79872</xdr:colOff>
      <xdr:row>57</xdr:row>
      <xdr:rowOff>73290</xdr:rowOff>
    </xdr:from>
    <xdr:to>
      <xdr:col>9</xdr:col>
      <xdr:colOff>342756</xdr:colOff>
      <xdr:row>82</xdr:row>
      <xdr:rowOff>1386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95112" y="10874640"/>
          <a:ext cx="6823260" cy="425256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1"/>
            <a:t>Inne uwagi szkoleniowo-organizacyjne:</a:t>
          </a:r>
        </a:p>
        <a:p>
          <a:endParaRPr lang="pl-PL" sz="1200"/>
        </a:p>
      </xdr:txBody>
    </xdr:sp>
    <xdr:clientData/>
  </xdr:twoCellAnchor>
  <xdr:twoCellAnchor editAs="absolute">
    <xdr:from>
      <xdr:col>0</xdr:col>
      <xdr:colOff>110987</xdr:colOff>
      <xdr:row>82</xdr:row>
      <xdr:rowOff>119349</xdr:rowOff>
    </xdr:from>
    <xdr:to>
      <xdr:col>9</xdr:col>
      <xdr:colOff>340851</xdr:colOff>
      <xdr:row>90</xdr:row>
      <xdr:rowOff>157427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98287" y="15242624"/>
          <a:ext cx="6816910" cy="1423533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1"/>
            <a:t>Kontuzje:</a:t>
          </a:r>
        </a:p>
        <a:p>
          <a:endParaRPr lang="pl-PL" sz="1200"/>
        </a:p>
      </xdr:txBody>
    </xdr:sp>
    <xdr:clientData/>
  </xdr:twoCellAnchor>
  <xdr:twoCellAnchor editAs="absolute">
    <xdr:from>
      <xdr:col>0</xdr:col>
      <xdr:colOff>110987</xdr:colOff>
      <xdr:row>91</xdr:row>
      <xdr:rowOff>34577</xdr:rowOff>
    </xdr:from>
    <xdr:to>
      <xdr:col>9</xdr:col>
      <xdr:colOff>340851</xdr:colOff>
      <xdr:row>100</xdr:row>
      <xdr:rowOff>71420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98287" y="16724109"/>
          <a:ext cx="6816910" cy="159039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1"/>
            <a:t>Problemy wychowawcze:</a:t>
          </a:r>
        </a:p>
        <a:p>
          <a:endParaRPr lang="pl-PL" sz="1200"/>
        </a:p>
      </xdr:txBody>
    </xdr:sp>
    <xdr:clientData/>
  </xdr:twoCellAnchor>
  <xdr:twoCellAnchor editAs="absolute">
    <xdr:from>
      <xdr:col>0</xdr:col>
      <xdr:colOff>110987</xdr:colOff>
      <xdr:row>101</xdr:row>
      <xdr:rowOff>1717</xdr:rowOff>
    </xdr:from>
    <xdr:to>
      <xdr:col>9</xdr:col>
      <xdr:colOff>340851</xdr:colOff>
      <xdr:row>110</xdr:row>
      <xdr:rowOff>33239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98287" y="18417987"/>
          <a:ext cx="6816910" cy="159015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1"/>
            <a:t>Hospitacje:</a:t>
          </a:r>
        </a:p>
        <a:p>
          <a:endParaRPr lang="pl-PL" sz="1200"/>
        </a:p>
      </xdr:txBody>
    </xdr:sp>
    <xdr:clientData/>
  </xdr:twoCellAnchor>
  <xdr:twoCellAnchor editAs="oneCell">
    <xdr:from>
      <xdr:col>5</xdr:col>
      <xdr:colOff>651164</xdr:colOff>
      <xdr:row>1</xdr:row>
      <xdr:rowOff>41563</xdr:rowOff>
    </xdr:from>
    <xdr:to>
      <xdr:col>9</xdr:col>
      <xdr:colOff>415634</xdr:colOff>
      <xdr:row>1</xdr:row>
      <xdr:rowOff>911513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89DCDE87-268B-407A-AD59-F6528CBFB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30437" y="304799"/>
          <a:ext cx="2521409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FD80-3286-40C9-99CE-BEC6FBABDD78}">
  <dimension ref="A1:N22"/>
  <sheetViews>
    <sheetView workbookViewId="0">
      <selection activeCell="A13" sqref="A13"/>
    </sheetView>
  </sheetViews>
  <sheetFormatPr defaultColWidth="8.69921875" defaultRowHeight="13.8"/>
  <cols>
    <col min="2" max="2" width="11.09765625" bestFit="1" customWidth="1"/>
  </cols>
  <sheetData>
    <row r="1" spans="1:14">
      <c r="A1" t="s">
        <v>53</v>
      </c>
      <c r="B1" s="14" t="e">
        <f>#REF!</f>
        <v>#REF!</v>
      </c>
      <c r="F1" t="s">
        <v>54</v>
      </c>
      <c r="J1" t="s">
        <v>55</v>
      </c>
      <c r="N1" t="s">
        <v>56</v>
      </c>
    </row>
    <row r="2" spans="1:14">
      <c r="A2" t="s">
        <v>57</v>
      </c>
      <c r="B2" t="e">
        <f>FLOOR(B1,1)</f>
        <v>#REF!</v>
      </c>
    </row>
    <row r="3" spans="1:14">
      <c r="A3" t="s">
        <v>58</v>
      </c>
      <c r="B3" t="e">
        <f>FLOOR(B2/100000,1)</f>
        <v>#REF!</v>
      </c>
      <c r="C3" t="e">
        <f>VLOOKUP(B3,F3:G12,2)</f>
        <v>#REF!</v>
      </c>
      <c r="F3">
        <v>0</v>
      </c>
      <c r="G3" s="2" t="str">
        <f>""</f>
        <v/>
      </c>
      <c r="I3">
        <v>0</v>
      </c>
      <c r="J3" s="2" t="str">
        <f>""</f>
        <v/>
      </c>
      <c r="M3">
        <v>0</v>
      </c>
      <c r="N3" t="str">
        <f>""</f>
        <v/>
      </c>
    </row>
    <row r="4" spans="1:14">
      <c r="A4" t="s">
        <v>59</v>
      </c>
      <c r="B4" t="e">
        <f>IF(FLOOR((B2-(B3*100000))/10000,1)&lt;2,0,FLOOR((B2-(B3*100000))/10000,1))</f>
        <v>#REF!</v>
      </c>
      <c r="C4" t="e">
        <f>VLOOKUP(B4,I3:J11,2)</f>
        <v>#REF!</v>
      </c>
      <c r="F4">
        <v>1</v>
      </c>
      <c r="G4" t="s">
        <v>60</v>
      </c>
      <c r="I4">
        <v>2</v>
      </c>
      <c r="J4" t="s">
        <v>61</v>
      </c>
      <c r="M4">
        <v>1</v>
      </c>
      <c r="N4" t="s">
        <v>62</v>
      </c>
    </row>
    <row r="5" spans="1:14">
      <c r="A5" t="s">
        <v>63</v>
      </c>
      <c r="B5" t="e">
        <f>FLOOR((B2-(B4*10000)-(B3*100000))/1000,1)</f>
        <v>#REF!</v>
      </c>
      <c r="C5" t="e">
        <f>IF(AND(B3=0,B4=0,B5=1),"",VLOOKUP(B5,M3:N22,2))</f>
        <v>#REF!</v>
      </c>
      <c r="F5">
        <v>2</v>
      </c>
      <c r="G5" t="s">
        <v>64</v>
      </c>
      <c r="I5">
        <v>3</v>
      </c>
      <c r="J5" t="s">
        <v>65</v>
      </c>
      <c r="M5">
        <v>2</v>
      </c>
      <c r="N5" t="s">
        <v>66</v>
      </c>
    </row>
    <row r="6" spans="1:14">
      <c r="A6" t="s">
        <v>67</v>
      </c>
      <c r="B6" t="e">
        <f>IF(AND(B5=1,B4=0,B3=0),"tysiąc ",IF(AND(B5=0,B4=0,B3=0)," ",IF(OR(B5=2,B5=3,B5=4),"tysiące ","tysięcy ")))</f>
        <v>#REF!</v>
      </c>
      <c r="C6" t="e">
        <f>B6</f>
        <v>#REF!</v>
      </c>
      <c r="F6">
        <v>3</v>
      </c>
      <c r="G6" t="s">
        <v>68</v>
      </c>
      <c r="I6">
        <v>4</v>
      </c>
      <c r="J6" t="s">
        <v>69</v>
      </c>
      <c r="M6">
        <v>3</v>
      </c>
      <c r="N6" t="s">
        <v>70</v>
      </c>
    </row>
    <row r="7" spans="1:14">
      <c r="A7" t="s">
        <v>54</v>
      </c>
      <c r="B7" t="e">
        <f>FLOOR((B2-(B3*100000)-(B4*10000)-(B5*1000))/100,1)</f>
        <v>#REF!</v>
      </c>
      <c r="C7" t="e">
        <f>VLOOKUP(B7,F3:G12,2)</f>
        <v>#REF!</v>
      </c>
      <c r="F7">
        <v>4</v>
      </c>
      <c r="G7" t="s">
        <v>71</v>
      </c>
      <c r="I7">
        <v>5</v>
      </c>
      <c r="J7" t="s">
        <v>72</v>
      </c>
      <c r="M7">
        <v>4</v>
      </c>
      <c r="N7" t="s">
        <v>73</v>
      </c>
    </row>
    <row r="8" spans="1:14">
      <c r="A8" t="s">
        <v>55</v>
      </c>
      <c r="B8" t="e">
        <f>IF(FLOOR((B2-(B3*100000)-(B4*10000)-(B5*1000)-(B7*100))/10,1)&lt;2,0,FLOOR((B2-(B3*100000)-(B4*10000)-(B5*1000)-(B7*100))/10,1))</f>
        <v>#REF!</v>
      </c>
      <c r="C8" t="e">
        <f>VLOOKUP(B8,I3:J11,2)</f>
        <v>#REF!</v>
      </c>
      <c r="F8">
        <v>5</v>
      </c>
      <c r="G8" t="s">
        <v>74</v>
      </c>
      <c r="I8">
        <v>6</v>
      </c>
      <c r="J8" t="s">
        <v>75</v>
      </c>
      <c r="M8">
        <v>5</v>
      </c>
      <c r="N8" t="s">
        <v>76</v>
      </c>
    </row>
    <row r="9" spans="1:14">
      <c r="A9" t="s">
        <v>77</v>
      </c>
      <c r="B9" t="e">
        <f>FLOOR((B2-(B3*100000)-(B4*10000)-(B5*1000)-(B7*100)-(B8*10)),1)</f>
        <v>#REF!</v>
      </c>
      <c r="C9" t="e">
        <f>IF(B2=0,"zero ",VLOOKUP(B9,M3:N22,2))</f>
        <v>#REF!</v>
      </c>
      <c r="F9">
        <v>6</v>
      </c>
      <c r="G9" t="s">
        <v>78</v>
      </c>
      <c r="I9">
        <v>7</v>
      </c>
      <c r="J9" t="s">
        <v>79</v>
      </c>
      <c r="M9">
        <v>6</v>
      </c>
      <c r="N9" t="s">
        <v>80</v>
      </c>
    </row>
    <row r="10" spans="1:14">
      <c r="A10" t="s">
        <v>81</v>
      </c>
      <c r="B10" t="e">
        <f>IF(AND(B9=1,B8=0,B7=0,B5=0,B4=0,B3=0),"złoty ",IF(AND(B9=0,B8=0,B7=0),"złotych ",IF(OR(B9=2,B9=3,B9=4),"złote ","złotych ")))</f>
        <v>#REF!</v>
      </c>
      <c r="C10" t="e">
        <f>B10</f>
        <v>#REF!</v>
      </c>
      <c r="F10">
        <v>7</v>
      </c>
      <c r="G10" t="s">
        <v>82</v>
      </c>
      <c r="I10">
        <v>8</v>
      </c>
      <c r="J10" t="s">
        <v>83</v>
      </c>
      <c r="M10">
        <v>7</v>
      </c>
      <c r="N10" t="s">
        <v>84</v>
      </c>
    </row>
    <row r="11" spans="1:14">
      <c r="A11" t="s">
        <v>85</v>
      </c>
      <c r="B11" t="e">
        <f>ROUND((B1-B2),2)*100</f>
        <v>#REF!</v>
      </c>
      <c r="C11" t="e">
        <f>CONCATENATE(B11,"/100 gr.")</f>
        <v>#REF!</v>
      </c>
      <c r="F11">
        <v>8</v>
      </c>
      <c r="G11" t="s">
        <v>86</v>
      </c>
      <c r="I11">
        <v>9</v>
      </c>
      <c r="J11" t="s">
        <v>87</v>
      </c>
      <c r="M11">
        <v>8</v>
      </c>
      <c r="N11" t="s">
        <v>88</v>
      </c>
    </row>
    <row r="12" spans="1:14">
      <c r="F12">
        <v>9</v>
      </c>
      <c r="G12" t="s">
        <v>89</v>
      </c>
      <c r="M12">
        <v>9</v>
      </c>
      <c r="N12" t="s">
        <v>90</v>
      </c>
    </row>
    <row r="13" spans="1:14">
      <c r="A13" t="e">
        <f>CONCATENATE(C3,C4,C5,C6,C7,C8,C9,C10,C11)</f>
        <v>#REF!</v>
      </c>
      <c r="M13">
        <v>10</v>
      </c>
      <c r="N13" t="s">
        <v>91</v>
      </c>
    </row>
    <row r="14" spans="1:14">
      <c r="M14">
        <v>11</v>
      </c>
      <c r="N14" t="s">
        <v>92</v>
      </c>
    </row>
    <row r="15" spans="1:14">
      <c r="M15">
        <v>12</v>
      </c>
      <c r="N15" t="s">
        <v>93</v>
      </c>
    </row>
    <row r="16" spans="1:14">
      <c r="M16">
        <v>13</v>
      </c>
      <c r="N16" t="s">
        <v>94</v>
      </c>
    </row>
    <row r="17" spans="13:14">
      <c r="M17">
        <v>14</v>
      </c>
      <c r="N17" t="s">
        <v>95</v>
      </c>
    </row>
    <row r="18" spans="13:14">
      <c r="M18">
        <v>15</v>
      </c>
      <c r="N18" t="s">
        <v>96</v>
      </c>
    </row>
    <row r="19" spans="13:14">
      <c r="M19">
        <v>16</v>
      </c>
      <c r="N19" t="s">
        <v>97</v>
      </c>
    </row>
    <row r="20" spans="13:14">
      <c r="M20">
        <v>17</v>
      </c>
      <c r="N20" t="s">
        <v>98</v>
      </c>
    </row>
    <row r="21" spans="13:14">
      <c r="M21">
        <v>18</v>
      </c>
      <c r="N21" t="s">
        <v>99</v>
      </c>
    </row>
    <row r="22" spans="13:14">
      <c r="M22">
        <v>19</v>
      </c>
      <c r="N22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N40"/>
  <sheetViews>
    <sheetView tabSelected="1" view="pageBreakPreview" zoomScaleNormal="100" zoomScaleSheetLayoutView="100" workbookViewId="0">
      <selection activeCell="C10" sqref="C10"/>
    </sheetView>
  </sheetViews>
  <sheetFormatPr defaultRowHeight="13.8"/>
  <cols>
    <col min="1" max="1" width="3" style="1" customWidth="1"/>
    <col min="2" max="2" width="15.19921875" customWidth="1"/>
    <col min="3" max="3" width="33" customWidth="1"/>
    <col min="4" max="7" width="8.69921875" customWidth="1"/>
    <col min="8" max="8" width="8.69921875" style="1" customWidth="1"/>
    <col min="9" max="9" width="8.69921875" customWidth="1"/>
    <col min="10" max="10" width="2.69921875" customWidth="1"/>
    <col min="11" max="11" width="8.796875" customWidth="1"/>
    <col min="13" max="13" width="4.69921875" customWidth="1"/>
    <col min="14" max="14" width="0" hidden="1" customWidth="1"/>
  </cols>
  <sheetData>
    <row r="1" spans="2:14">
      <c r="C1" s="52" t="s">
        <v>31</v>
      </c>
      <c r="D1" s="57" t="s">
        <v>124</v>
      </c>
      <c r="E1" s="57"/>
      <c r="F1" s="57"/>
      <c r="G1" s="22" t="s">
        <v>49</v>
      </c>
      <c r="H1" s="23"/>
      <c r="I1" s="23"/>
      <c r="J1" s="1"/>
    </row>
    <row r="2" spans="2:14">
      <c r="C2" s="52" t="s">
        <v>51</v>
      </c>
      <c r="D2" s="57" t="s">
        <v>125</v>
      </c>
      <c r="E2" s="57"/>
      <c r="F2" s="57"/>
      <c r="G2" s="22" t="s">
        <v>50</v>
      </c>
      <c r="H2" s="23"/>
      <c r="I2" s="23"/>
      <c r="J2" s="1"/>
    </row>
    <row r="3" spans="2:14">
      <c r="B3" s="1"/>
      <c r="C3" s="53" t="s">
        <v>52</v>
      </c>
      <c r="D3" s="58" t="s">
        <v>122</v>
      </c>
      <c r="E3" s="58"/>
      <c r="F3" s="58"/>
      <c r="G3" s="23" t="s">
        <v>123</v>
      </c>
      <c r="H3" s="23"/>
      <c r="I3" s="23"/>
      <c r="J3" s="1"/>
    </row>
    <row r="4" spans="2:14">
      <c r="B4" s="1"/>
      <c r="C4" s="1"/>
      <c r="D4" s="1"/>
      <c r="E4" s="1"/>
      <c r="F4" s="1"/>
      <c r="G4" s="1"/>
      <c r="I4" s="1"/>
      <c r="J4" s="1"/>
    </row>
    <row r="5" spans="2:14" ht="21.75" customHeight="1">
      <c r="B5" s="36"/>
      <c r="C5" s="59" t="s">
        <v>104</v>
      </c>
      <c r="D5" s="59"/>
      <c r="E5" s="59"/>
      <c r="F5" s="59"/>
      <c r="G5" s="59"/>
      <c r="H5" s="59"/>
      <c r="I5" s="59"/>
      <c r="J5" s="1"/>
    </row>
    <row r="6" spans="2:14" ht="21.75" customHeight="1">
      <c r="B6" s="21"/>
      <c r="C6" s="21"/>
      <c r="D6" s="21"/>
      <c r="E6" s="21"/>
      <c r="F6" s="21"/>
      <c r="G6" s="21"/>
      <c r="H6" s="21"/>
      <c r="J6" s="1"/>
    </row>
    <row r="7" spans="2:14" ht="44.4" customHeight="1">
      <c r="B7" s="56" t="s">
        <v>115</v>
      </c>
      <c r="C7" s="56"/>
      <c r="D7" s="56"/>
      <c r="E7" s="56"/>
      <c r="F7" s="56"/>
      <c r="G7" s="56"/>
      <c r="H7" s="56"/>
      <c r="I7" s="56"/>
      <c r="J7" s="1"/>
    </row>
    <row r="8" spans="2:14" ht="15" customHeight="1">
      <c r="B8" s="7"/>
      <c r="C8" s="7"/>
      <c r="D8" s="8"/>
      <c r="E8" s="9"/>
      <c r="F8" s="10"/>
      <c r="G8" s="10"/>
      <c r="I8" s="1"/>
      <c r="J8" s="1"/>
    </row>
    <row r="9" spans="2:14" ht="30.6" customHeight="1">
      <c r="B9" s="55" t="s">
        <v>1</v>
      </c>
      <c r="C9" s="55"/>
      <c r="D9" s="55"/>
      <c r="E9" s="55"/>
      <c r="F9" s="55"/>
      <c r="G9" s="55"/>
      <c r="H9" s="55"/>
      <c r="I9" s="55"/>
      <c r="J9" s="1"/>
    </row>
    <row r="10" spans="2:14" ht="46.5" customHeight="1">
      <c r="B10" s="27" t="s">
        <v>103</v>
      </c>
      <c r="C10" s="29"/>
      <c r="D10" s="28" t="s">
        <v>102</v>
      </c>
      <c r="E10" s="54"/>
      <c r="F10" s="54"/>
      <c r="G10" s="54"/>
      <c r="H10" s="54"/>
      <c r="I10" s="54"/>
      <c r="J10" s="1"/>
      <c r="N10" t="s">
        <v>33</v>
      </c>
    </row>
    <row r="11" spans="2:14" ht="34.799999999999997" customHeight="1">
      <c r="B11" s="42" t="s">
        <v>109</v>
      </c>
      <c r="C11" s="47"/>
      <c r="D11" s="43" t="s">
        <v>116</v>
      </c>
      <c r="E11" s="41" t="s">
        <v>117</v>
      </c>
      <c r="F11" s="41" t="s">
        <v>118</v>
      </c>
      <c r="G11" s="41" t="s">
        <v>120</v>
      </c>
      <c r="H11" s="41" t="s">
        <v>119</v>
      </c>
      <c r="I11" s="41" t="s">
        <v>105</v>
      </c>
      <c r="J11" s="1"/>
      <c r="N11" t="s">
        <v>32</v>
      </c>
    </row>
    <row r="12" spans="2:14" ht="34.799999999999997" customHeight="1">
      <c r="B12" s="27" t="s">
        <v>108</v>
      </c>
      <c r="C12" s="30"/>
      <c r="D12" s="50"/>
      <c r="E12" s="50"/>
      <c r="F12" s="48"/>
      <c r="G12" s="48"/>
      <c r="H12" s="49"/>
      <c r="I12" s="44"/>
      <c r="J12" s="1"/>
      <c r="N12" t="s">
        <v>34</v>
      </c>
    </row>
    <row r="13" spans="2:14">
      <c r="B13" s="68" t="s">
        <v>2</v>
      </c>
      <c r="C13" s="40" t="s">
        <v>28</v>
      </c>
      <c r="D13" s="66" t="s">
        <v>110</v>
      </c>
      <c r="E13" s="66"/>
      <c r="F13" s="66"/>
      <c r="G13" s="66"/>
      <c r="H13" s="66"/>
      <c r="I13" s="66"/>
      <c r="J13" s="1"/>
      <c r="N13" t="s">
        <v>111</v>
      </c>
    </row>
    <row r="14" spans="2:14" ht="36" customHeight="1">
      <c r="B14" s="68"/>
      <c r="C14" s="24"/>
      <c r="D14" s="67"/>
      <c r="E14" s="67"/>
      <c r="F14" s="67"/>
      <c r="G14" s="67"/>
      <c r="H14" s="67"/>
      <c r="I14" s="67"/>
      <c r="J14" s="1"/>
    </row>
    <row r="15" spans="2:14" ht="36" customHeight="1">
      <c r="B15" s="41" t="s">
        <v>107</v>
      </c>
      <c r="C15" s="54"/>
      <c r="D15" s="54"/>
      <c r="E15" s="54"/>
      <c r="F15" s="54"/>
      <c r="G15" s="54"/>
      <c r="H15" s="54"/>
      <c r="I15" s="54"/>
      <c r="J15" s="1"/>
    </row>
    <row r="16" spans="2:14" ht="28.05" customHeight="1">
      <c r="B16" s="68" t="s">
        <v>106</v>
      </c>
      <c r="C16" s="68"/>
      <c r="D16" s="54"/>
      <c r="E16" s="54"/>
      <c r="F16" s="54"/>
      <c r="G16" s="54"/>
      <c r="H16" s="54"/>
      <c r="I16" s="54"/>
      <c r="J16" s="1"/>
    </row>
    <row r="17" spans="2:10" ht="14.4">
      <c r="B17" s="6"/>
      <c r="C17" s="6"/>
      <c r="D17" s="6"/>
      <c r="E17" s="6"/>
      <c r="F17" s="6"/>
      <c r="G17" s="6"/>
      <c r="J17" s="1"/>
    </row>
    <row r="18" spans="2:10" ht="27" customHeight="1">
      <c r="B18" s="55" t="s">
        <v>3</v>
      </c>
      <c r="C18" s="55"/>
      <c r="D18" s="55"/>
      <c r="E18" s="55"/>
      <c r="F18" s="55"/>
      <c r="G18" s="55"/>
      <c r="H18" s="55"/>
      <c r="I18" s="55"/>
      <c r="J18" s="1"/>
    </row>
    <row r="19" spans="2:10" ht="30.6">
      <c r="B19" s="31" t="s">
        <v>4</v>
      </c>
      <c r="C19" s="31" t="s">
        <v>5</v>
      </c>
      <c r="D19" s="60" t="s">
        <v>6</v>
      </c>
      <c r="E19" s="61"/>
      <c r="F19" s="55" t="s">
        <v>0</v>
      </c>
      <c r="G19" s="55"/>
      <c r="H19" s="55"/>
      <c r="I19" s="51" t="s">
        <v>121</v>
      </c>
      <c r="J19" s="1"/>
    </row>
    <row r="20" spans="2:10" ht="28.05" customHeight="1">
      <c r="B20" s="32" t="s">
        <v>7</v>
      </c>
      <c r="C20" s="24"/>
      <c r="D20" s="63"/>
      <c r="E20" s="64"/>
      <c r="F20" s="62"/>
      <c r="G20" s="62"/>
      <c r="H20" s="62"/>
      <c r="I20" s="24"/>
      <c r="J20" s="1"/>
    </row>
    <row r="21" spans="2:10" ht="28.05" customHeight="1">
      <c r="B21" s="32" t="s">
        <v>8</v>
      </c>
      <c r="C21" s="24"/>
      <c r="D21" s="63"/>
      <c r="E21" s="64"/>
      <c r="F21" s="62"/>
      <c r="G21" s="62"/>
      <c r="H21" s="62"/>
      <c r="I21" s="24"/>
      <c r="J21" s="1"/>
    </row>
    <row r="22" spans="2:10" ht="28.05" customHeight="1">
      <c r="B22" s="32" t="s">
        <v>9</v>
      </c>
      <c r="C22" s="24"/>
      <c r="D22" s="63"/>
      <c r="E22" s="64"/>
      <c r="F22" s="62"/>
      <c r="G22" s="62"/>
      <c r="H22" s="62"/>
      <c r="I22" s="24"/>
      <c r="J22" s="1"/>
    </row>
    <row r="23" spans="2:10" ht="28.05" customHeight="1">
      <c r="B23" s="32" t="s">
        <v>10</v>
      </c>
      <c r="C23" s="24"/>
      <c r="D23" s="63"/>
      <c r="E23" s="64"/>
      <c r="F23" s="62"/>
      <c r="G23" s="62"/>
      <c r="H23" s="62"/>
      <c r="I23" s="24"/>
      <c r="J23" s="1"/>
    </row>
    <row r="24" spans="2:10" ht="28.05" customHeight="1">
      <c r="B24" s="32" t="s">
        <v>11</v>
      </c>
      <c r="C24" s="24"/>
      <c r="D24" s="63"/>
      <c r="E24" s="64"/>
      <c r="F24" s="62"/>
      <c r="G24" s="62"/>
      <c r="H24" s="62"/>
      <c r="I24" s="24"/>
      <c r="J24" s="1"/>
    </row>
    <row r="25" spans="2:10" ht="28.05" customHeight="1">
      <c r="B25" s="32" t="s">
        <v>29</v>
      </c>
      <c r="C25" s="24"/>
      <c r="D25" s="63"/>
      <c r="E25" s="64"/>
      <c r="F25" s="62"/>
      <c r="G25" s="62"/>
      <c r="H25" s="62"/>
      <c r="I25" s="24"/>
      <c r="J25" s="1"/>
    </row>
    <row r="26" spans="2:10" ht="28.05" customHeight="1">
      <c r="B26" s="32" t="s">
        <v>30</v>
      </c>
      <c r="C26" s="24"/>
      <c r="D26" s="63"/>
      <c r="E26" s="64"/>
      <c r="F26" s="62"/>
      <c r="G26" s="62"/>
      <c r="H26" s="62"/>
      <c r="I26" s="24"/>
      <c r="J26" s="1"/>
    </row>
    <row r="27" spans="2:10" ht="15.6">
      <c r="B27" s="3"/>
      <c r="C27" s="4"/>
      <c r="D27" s="4"/>
      <c r="E27" s="4"/>
      <c r="F27" s="4"/>
      <c r="G27" s="4"/>
      <c r="J27" s="1"/>
    </row>
    <row r="28" spans="2:10" ht="15.6">
      <c r="B28" s="5"/>
      <c r="C28" s="1"/>
      <c r="D28" s="1"/>
      <c r="E28" s="1"/>
      <c r="F28" s="1"/>
      <c r="G28" s="1"/>
      <c r="J28" s="1"/>
    </row>
    <row r="29" spans="2:10" ht="20.25" customHeight="1">
      <c r="B29" s="65" t="s">
        <v>27</v>
      </c>
      <c r="C29" s="65"/>
      <c r="D29" s="65"/>
      <c r="E29" s="65"/>
      <c r="F29" s="65"/>
      <c r="G29" s="65"/>
      <c r="H29" s="65"/>
      <c r="I29" s="65"/>
      <c r="J29" s="1"/>
    </row>
    <row r="30" spans="2:10" ht="31.95" customHeight="1">
      <c r="B30" s="18" t="s">
        <v>12</v>
      </c>
      <c r="C30" s="78"/>
      <c r="D30" s="79"/>
      <c r="E30" s="18" t="s">
        <v>13</v>
      </c>
      <c r="F30" s="80"/>
      <c r="G30" s="81"/>
      <c r="H30" s="81"/>
      <c r="I30" s="82"/>
      <c r="J30" s="1"/>
    </row>
    <row r="31" spans="2:10" ht="31.95" customHeight="1">
      <c r="B31" s="18" t="s">
        <v>14</v>
      </c>
      <c r="C31" s="78"/>
      <c r="D31" s="79"/>
      <c r="E31" s="18" t="s">
        <v>16</v>
      </c>
      <c r="F31" s="80"/>
      <c r="G31" s="81"/>
      <c r="H31" s="81"/>
      <c r="I31" s="82"/>
      <c r="J31" s="1"/>
    </row>
    <row r="32" spans="2:10" ht="31.95" customHeight="1">
      <c r="B32" s="18" t="s">
        <v>15</v>
      </c>
      <c r="C32" s="78"/>
      <c r="D32" s="79"/>
      <c r="E32" s="18" t="s">
        <v>18</v>
      </c>
      <c r="F32" s="80"/>
      <c r="G32" s="81"/>
      <c r="H32" s="81"/>
      <c r="I32" s="82"/>
      <c r="J32" s="1"/>
    </row>
    <row r="33" spans="2:10" ht="31.95" customHeight="1">
      <c r="B33" s="18" t="s">
        <v>17</v>
      </c>
      <c r="C33" s="78"/>
      <c r="D33" s="79"/>
      <c r="E33" s="18" t="s">
        <v>18</v>
      </c>
      <c r="F33" s="80"/>
      <c r="G33" s="81"/>
      <c r="H33" s="81"/>
      <c r="I33" s="82"/>
      <c r="J33" s="1"/>
    </row>
    <row r="34" spans="2:10" ht="31.95" customHeight="1">
      <c r="B34" s="18" t="s">
        <v>19</v>
      </c>
      <c r="C34" s="78"/>
      <c r="D34" s="79"/>
      <c r="E34" s="69"/>
      <c r="F34" s="70"/>
      <c r="G34" s="70"/>
      <c r="H34" s="70"/>
      <c r="I34" s="71"/>
      <c r="J34" s="1"/>
    </row>
    <row r="35" spans="2:10" ht="31.95" customHeight="1">
      <c r="B35" s="18" t="s">
        <v>20</v>
      </c>
      <c r="C35" s="78"/>
      <c r="D35" s="79"/>
      <c r="E35" s="72"/>
      <c r="F35" s="73"/>
      <c r="G35" s="73"/>
      <c r="H35" s="73"/>
      <c r="I35" s="74"/>
      <c r="J35" s="1"/>
    </row>
    <row r="36" spans="2:10" ht="31.95" customHeight="1">
      <c r="B36" s="18" t="s">
        <v>21</v>
      </c>
      <c r="C36" s="78"/>
      <c r="D36" s="79"/>
      <c r="E36" s="75"/>
      <c r="F36" s="76"/>
      <c r="G36" s="76"/>
      <c r="H36" s="76"/>
      <c r="I36" s="77"/>
      <c r="J36" s="1"/>
    </row>
    <row r="37" spans="2:10">
      <c r="B37" s="1"/>
      <c r="C37" s="1"/>
      <c r="D37" s="1"/>
      <c r="E37" s="1"/>
      <c r="F37" s="1"/>
      <c r="G37" s="1"/>
    </row>
    <row r="38" spans="2:10">
      <c r="B38" s="1"/>
      <c r="C38" s="1"/>
      <c r="D38" s="1"/>
      <c r="E38" s="1"/>
      <c r="F38" s="1"/>
      <c r="G38" s="1"/>
    </row>
    <row r="39" spans="2:10">
      <c r="B39" s="1"/>
      <c r="C39" s="1"/>
      <c r="D39" s="1"/>
      <c r="E39" s="1"/>
      <c r="F39" s="1"/>
      <c r="G39" s="1"/>
    </row>
    <row r="40" spans="2:10">
      <c r="B40" s="1"/>
      <c r="C40" s="1"/>
      <c r="D40" s="1"/>
      <c r="E40" s="1"/>
      <c r="F40" s="1"/>
      <c r="G40" s="1"/>
    </row>
  </sheetData>
  <mergeCells count="43">
    <mergeCell ref="E34:I36"/>
    <mergeCell ref="C34:D34"/>
    <mergeCell ref="C35:D35"/>
    <mergeCell ref="C36:D36"/>
    <mergeCell ref="D26:E26"/>
    <mergeCell ref="C30:D30"/>
    <mergeCell ref="C31:D31"/>
    <mergeCell ref="F30:I30"/>
    <mergeCell ref="F31:I31"/>
    <mergeCell ref="F32:I32"/>
    <mergeCell ref="F33:I33"/>
    <mergeCell ref="C32:D32"/>
    <mergeCell ref="C33:D33"/>
    <mergeCell ref="B18:I18"/>
    <mergeCell ref="D13:I13"/>
    <mergeCell ref="D14:I14"/>
    <mergeCell ref="C15:I15"/>
    <mergeCell ref="D16:I16"/>
    <mergeCell ref="B16:C16"/>
    <mergeCell ref="B13:B14"/>
    <mergeCell ref="F19:H19"/>
    <mergeCell ref="D19:E19"/>
    <mergeCell ref="F20:H20"/>
    <mergeCell ref="D20:E20"/>
    <mergeCell ref="B29:I29"/>
    <mergeCell ref="F21:H21"/>
    <mergeCell ref="F22:H22"/>
    <mergeCell ref="F23:H23"/>
    <mergeCell ref="F24:H24"/>
    <mergeCell ref="F25:H25"/>
    <mergeCell ref="F26:H26"/>
    <mergeCell ref="D21:E21"/>
    <mergeCell ref="D22:E22"/>
    <mergeCell ref="D23:E23"/>
    <mergeCell ref="D24:E24"/>
    <mergeCell ref="D25:E25"/>
    <mergeCell ref="E10:I10"/>
    <mergeCell ref="B9:I9"/>
    <mergeCell ref="B7:I7"/>
    <mergeCell ref="D1:F1"/>
    <mergeCell ref="D2:F2"/>
    <mergeCell ref="D3:F3"/>
    <mergeCell ref="C5:I5"/>
  </mergeCells>
  <dataValidations count="5">
    <dataValidation allowBlank="1" promptTitle="Nie wypełniać!!!" prompt="Pole wypełnia się automatycznie!!!_x000a_Wypełnij najpierw preliminarz!!!" sqref="C15 D16" xr:uid="{00000000-0002-0000-0200-000004000000}"/>
    <dataValidation allowBlank="1" showInputMessage="1" showErrorMessage="1" promptTitle="Nie wypełniać!!!" prompt="Pole wypełnia się automatycznie!!!" sqref="G6" xr:uid="{00000000-0002-0000-0200-000003000000}"/>
    <dataValidation allowBlank="1" sqref="B10:D11 E10 I11:I12 B12:E12" xr:uid="{84B6A2AA-1BFF-45CC-8A2E-F10F02828F3A}"/>
    <dataValidation type="decimal" allowBlank="1" showInputMessage="1" showErrorMessage="1" errorTitle="Wpisz liczbę!!!" error="Wpisz wartość w postaci liczby dziesiętnej lub całkowitej!!!" promptTitle="Pomoc" prompt="Wpisz planowaną ilość godzin pracy trenera" sqref="F27:G27 I20:I26" xr:uid="{00000000-0002-0000-0200-000005000000}">
      <formula1>0.1</formula1>
      <formula2>99999999999</formula2>
    </dataValidation>
    <dataValidation type="list" allowBlank="1" showInputMessage="1" showErrorMessage="1" promptTitle="Wybierz z listy" prompt="Wybierz z listy rozwijanej" sqref="C14" xr:uid="{00000000-0002-0000-0200-000000000000}">
      <formula1>$N$10:$N$13</formula1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I26"/>
  <sheetViews>
    <sheetView view="pageBreakPreview" zoomScale="70" zoomScaleNormal="100" zoomScaleSheetLayoutView="70" workbookViewId="0">
      <selection activeCell="C6" sqref="C6"/>
    </sheetView>
  </sheetViews>
  <sheetFormatPr defaultRowHeight="13.8"/>
  <cols>
    <col min="1" max="1" width="2.5" style="1" customWidth="1"/>
    <col min="3" max="3" width="13.69921875" customWidth="1"/>
    <col min="4" max="4" width="20.796875" customWidth="1"/>
    <col min="5" max="5" width="7.59765625" customWidth="1"/>
    <col min="6" max="6" width="18" customWidth="1"/>
    <col min="7" max="7" width="20.3984375" customWidth="1"/>
    <col min="8" max="8" width="2.19921875" style="1" customWidth="1"/>
    <col min="9" max="9" width="33" customWidth="1"/>
  </cols>
  <sheetData>
    <row r="1" spans="2:7">
      <c r="B1" s="1"/>
      <c r="C1" s="1"/>
      <c r="D1" s="1"/>
      <c r="E1" s="1"/>
      <c r="F1" s="1"/>
      <c r="G1" s="1"/>
    </row>
    <row r="2" spans="2:7" ht="17.399999999999999">
      <c r="B2" s="92" t="s">
        <v>31</v>
      </c>
      <c r="C2" s="93"/>
      <c r="D2" s="93"/>
      <c r="E2" s="93"/>
      <c r="F2" s="93"/>
      <c r="G2" s="94"/>
    </row>
    <row r="3" spans="2:7" s="1" customFormat="1"/>
    <row r="4" spans="2:7" ht="31.5" customHeight="1">
      <c r="B4" s="55" t="s">
        <v>22</v>
      </c>
      <c r="C4" s="55"/>
      <c r="D4" s="55"/>
      <c r="E4" s="55"/>
      <c r="F4" s="55"/>
      <c r="G4" s="55"/>
    </row>
    <row r="5" spans="2:7" ht="39.75" customHeight="1">
      <c r="B5" s="18" t="s">
        <v>39</v>
      </c>
      <c r="C5" s="18" t="s">
        <v>23</v>
      </c>
      <c r="D5" s="33" t="s">
        <v>48</v>
      </c>
      <c r="E5" s="18" t="s">
        <v>24</v>
      </c>
      <c r="F5" s="18" t="s">
        <v>35</v>
      </c>
      <c r="G5" s="18" t="s">
        <v>24</v>
      </c>
    </row>
    <row r="6" spans="2:7" ht="28.05" customHeight="1">
      <c r="B6" s="18" t="s">
        <v>7</v>
      </c>
      <c r="C6" s="34"/>
      <c r="D6" s="34"/>
      <c r="E6" s="34"/>
      <c r="F6" s="34"/>
      <c r="G6" s="34"/>
    </row>
    <row r="7" spans="2:7" ht="28.05" customHeight="1">
      <c r="B7" s="18" t="s">
        <v>8</v>
      </c>
      <c r="C7" s="34"/>
      <c r="D7" s="34"/>
      <c r="E7" s="34"/>
      <c r="F7" s="34"/>
      <c r="G7" s="34"/>
    </row>
    <row r="8" spans="2:7" ht="28.05" customHeight="1">
      <c r="B8" s="18" t="s">
        <v>9</v>
      </c>
      <c r="C8" s="34"/>
      <c r="D8" s="34"/>
      <c r="E8" s="34"/>
      <c r="F8" s="34"/>
      <c r="G8" s="34"/>
    </row>
    <row r="9" spans="2:7" ht="28.05" customHeight="1">
      <c r="B9" s="18" t="s">
        <v>10</v>
      </c>
      <c r="C9" s="34"/>
      <c r="D9" s="34"/>
      <c r="E9" s="34"/>
      <c r="F9" s="34"/>
      <c r="G9" s="34"/>
    </row>
    <row r="10" spans="2:7" ht="28.05" customHeight="1">
      <c r="B10" s="18" t="s">
        <v>11</v>
      </c>
      <c r="C10" s="34"/>
      <c r="D10" s="34"/>
      <c r="E10" s="34"/>
      <c r="F10" s="34"/>
      <c r="G10" s="34"/>
    </row>
    <row r="11" spans="2:7" ht="28.05" customHeight="1">
      <c r="B11" s="18" t="s">
        <v>29</v>
      </c>
      <c r="C11" s="34"/>
      <c r="D11" s="34"/>
      <c r="E11" s="34"/>
      <c r="F11" s="34"/>
      <c r="G11" s="34"/>
    </row>
    <row r="12" spans="2:7" ht="28.05" customHeight="1">
      <c r="B12" s="18" t="s">
        <v>30</v>
      </c>
      <c r="C12" s="34"/>
      <c r="D12" s="34"/>
      <c r="E12" s="34"/>
      <c r="F12" s="34"/>
      <c r="G12" s="34"/>
    </row>
    <row r="13" spans="2:7" ht="28.05" customHeight="1">
      <c r="B13" s="18" t="s">
        <v>40</v>
      </c>
      <c r="C13" s="34"/>
      <c r="D13" s="34"/>
      <c r="E13" s="34"/>
      <c r="F13" s="34"/>
      <c r="G13" s="34"/>
    </row>
    <row r="14" spans="2:7" ht="28.05" customHeight="1">
      <c r="B14" s="18" t="s">
        <v>41</v>
      </c>
      <c r="C14" s="34"/>
      <c r="D14" s="34"/>
      <c r="E14" s="34"/>
      <c r="F14" s="34"/>
      <c r="G14" s="34"/>
    </row>
    <row r="15" spans="2:7" ht="28.05" customHeight="1">
      <c r="B15" s="18" t="s">
        <v>42</v>
      </c>
      <c r="C15" s="34"/>
      <c r="D15" s="34"/>
      <c r="E15" s="34"/>
      <c r="F15" s="34"/>
      <c r="G15" s="34"/>
    </row>
    <row r="16" spans="2:7" ht="28.05" customHeight="1">
      <c r="B16" s="18" t="s">
        <v>43</v>
      </c>
      <c r="C16" s="34"/>
      <c r="D16" s="34"/>
      <c r="E16" s="34"/>
      <c r="F16" s="34"/>
      <c r="G16" s="34"/>
    </row>
    <row r="17" spans="1:9" ht="28.05" customHeight="1">
      <c r="B17" s="18" t="s">
        <v>44</v>
      </c>
      <c r="C17" s="34"/>
      <c r="D17" s="34"/>
      <c r="E17" s="34"/>
      <c r="F17" s="34"/>
      <c r="G17" s="34"/>
    </row>
    <row r="18" spans="1:9" ht="28.05" customHeight="1">
      <c r="B18" s="18" t="s">
        <v>45</v>
      </c>
      <c r="C18" s="34"/>
      <c r="D18" s="34"/>
      <c r="E18" s="34"/>
      <c r="F18" s="34"/>
      <c r="G18" s="34"/>
    </row>
    <row r="19" spans="1:9" ht="28.05" customHeight="1">
      <c r="B19" s="18" t="s">
        <v>46</v>
      </c>
      <c r="C19" s="34"/>
      <c r="D19" s="34"/>
      <c r="E19" s="34"/>
      <c r="F19" s="34"/>
      <c r="G19" s="34"/>
    </row>
    <row r="20" spans="1:9" s="1" customFormat="1" ht="15.6">
      <c r="B20" s="12"/>
      <c r="C20" s="13"/>
      <c r="D20" s="13"/>
      <c r="E20" s="13"/>
      <c r="F20" s="13"/>
      <c r="G20" s="13"/>
    </row>
    <row r="21" spans="1:9" ht="25.2" customHeight="1">
      <c r="A21" s="11"/>
      <c r="B21" s="100" t="s">
        <v>25</v>
      </c>
      <c r="C21" s="101"/>
      <c r="D21" s="101"/>
      <c r="E21" s="101"/>
      <c r="F21" s="101"/>
      <c r="G21" s="102"/>
    </row>
    <row r="22" spans="1:9" ht="186.6" customHeight="1">
      <c r="A22" s="11"/>
      <c r="B22" s="103"/>
      <c r="C22" s="104"/>
      <c r="D22" s="104"/>
      <c r="E22" s="104"/>
      <c r="F22" s="104"/>
      <c r="G22" s="105"/>
    </row>
    <row r="23" spans="1:9" ht="36" customHeight="1">
      <c r="A23" s="11"/>
      <c r="B23" s="95" t="s">
        <v>112</v>
      </c>
      <c r="C23" s="96"/>
      <c r="D23" s="97"/>
      <c r="E23" s="26" t="s">
        <v>26</v>
      </c>
      <c r="F23" s="25" t="s">
        <v>38</v>
      </c>
      <c r="G23" s="25" t="s">
        <v>37</v>
      </c>
    </row>
    <row r="24" spans="1:9" ht="31.95" customHeight="1">
      <c r="A24" s="11"/>
      <c r="B24" s="86"/>
      <c r="C24" s="87"/>
      <c r="D24" s="88"/>
      <c r="E24" s="98"/>
      <c r="F24" s="84"/>
      <c r="G24" s="84"/>
      <c r="I24" s="83"/>
    </row>
    <row r="25" spans="1:9" ht="13.8" customHeight="1">
      <c r="A25" s="11"/>
      <c r="B25" s="89" t="s">
        <v>36</v>
      </c>
      <c r="C25" s="90"/>
      <c r="D25" s="91"/>
      <c r="E25" s="99"/>
      <c r="F25" s="85"/>
      <c r="G25" s="85"/>
      <c r="I25" s="83"/>
    </row>
    <row r="26" spans="1:9" s="1" customFormat="1"/>
  </sheetData>
  <mergeCells count="11">
    <mergeCell ref="B2:G2"/>
    <mergeCell ref="B23:D23"/>
    <mergeCell ref="B4:G4"/>
    <mergeCell ref="E24:E25"/>
    <mergeCell ref="B21:G21"/>
    <mergeCell ref="B22:G22"/>
    <mergeCell ref="I24:I25"/>
    <mergeCell ref="F24:F25"/>
    <mergeCell ref="G24:G25"/>
    <mergeCell ref="B24:D24"/>
    <mergeCell ref="B25:D25"/>
  </mergeCells>
  <conditionalFormatting sqref="I24:I25">
    <cfRule type="cellIs" dxfId="0" priority="1" stopIfTrue="1" operator="equal">
      <formula>"Proszę wpisać datę oraz imię i nazwisko!!!"</formula>
    </cfRule>
  </conditionalFormatting>
  <pageMargins left="0.59055118110236215" right="0.59055118110236215" top="0.59055118110236215" bottom="0.59055118110236215" header="0.31496062992125984" footer="0.31496062992125984"/>
  <pageSetup paperSize="9" scale="9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>
    <pageSetUpPr fitToPage="1"/>
  </sheetPr>
  <dimension ref="A1:K114"/>
  <sheetViews>
    <sheetView view="pageBreakPreview" zoomScale="115" zoomScaleNormal="55" zoomScaleSheetLayoutView="115" workbookViewId="0">
      <selection activeCell="C3" sqref="C3:E3"/>
    </sheetView>
  </sheetViews>
  <sheetFormatPr defaultColWidth="9" defaultRowHeight="13.8"/>
  <cols>
    <col min="1" max="1" width="3" style="16" customWidth="1"/>
    <col min="2" max="2" width="15" style="16" customWidth="1"/>
    <col min="3" max="3" width="9" style="16"/>
    <col min="4" max="4" width="12.5" style="16" customWidth="1"/>
    <col min="5" max="5" width="11.09765625" style="16" customWidth="1"/>
    <col min="6" max="10" width="9" style="16"/>
    <col min="11" max="11" width="3.09765625" style="16" customWidth="1"/>
    <col min="12" max="16384" width="9" style="16"/>
  </cols>
  <sheetData>
    <row r="1" spans="1:11" ht="21">
      <c r="A1" s="36"/>
      <c r="B1" s="59" t="s">
        <v>101</v>
      </c>
      <c r="C1" s="59"/>
      <c r="D1" s="59"/>
      <c r="E1" s="59"/>
      <c r="F1" s="59"/>
      <c r="G1" s="36"/>
      <c r="H1" s="15"/>
      <c r="I1" s="15"/>
      <c r="J1" s="15"/>
      <c r="K1" s="15"/>
    </row>
    <row r="2" spans="1:11" ht="79.2" customHeight="1">
      <c r="A2" s="35"/>
      <c r="B2" s="113" t="s">
        <v>115</v>
      </c>
      <c r="C2" s="113"/>
      <c r="D2" s="113"/>
      <c r="E2" s="113"/>
      <c r="F2" s="113"/>
      <c r="G2" s="35"/>
      <c r="H2" s="15"/>
      <c r="I2" s="15"/>
      <c r="J2" s="15"/>
      <c r="K2" s="15"/>
    </row>
    <row r="3" spans="1:11">
      <c r="A3" s="19"/>
      <c r="B3" s="46" t="s">
        <v>103</v>
      </c>
      <c r="C3" s="112"/>
      <c r="D3" s="112"/>
      <c r="E3" s="112"/>
      <c r="F3" s="45"/>
      <c r="G3" s="45"/>
      <c r="H3" s="15"/>
      <c r="I3" s="15"/>
      <c r="J3" s="15"/>
      <c r="K3" s="15"/>
    </row>
    <row r="4" spans="1:11">
      <c r="A4" s="20"/>
      <c r="B4" s="114" t="s">
        <v>109</v>
      </c>
      <c r="C4" s="115"/>
      <c r="D4" s="114" t="s">
        <v>108</v>
      </c>
      <c r="E4" s="115"/>
      <c r="F4" s="20"/>
      <c r="G4" s="20"/>
      <c r="H4" s="15"/>
      <c r="I4" s="15"/>
      <c r="J4" s="15"/>
      <c r="K4" s="15"/>
    </row>
    <row r="5" spans="1:11">
      <c r="A5" s="20"/>
      <c r="B5" s="20"/>
      <c r="C5" s="20"/>
      <c r="D5" s="20"/>
      <c r="E5" s="20"/>
      <c r="F5" s="20"/>
      <c r="G5" s="20"/>
      <c r="H5" s="15"/>
      <c r="I5" s="15"/>
      <c r="J5" s="15"/>
      <c r="K5" s="15"/>
    </row>
    <row r="6" spans="1:11">
      <c r="A6" s="20"/>
      <c r="B6" s="20"/>
      <c r="C6" s="20"/>
      <c r="D6" s="20"/>
      <c r="E6" s="20"/>
      <c r="F6" s="20"/>
      <c r="G6" s="20"/>
      <c r="H6" s="15"/>
      <c r="I6" s="15"/>
      <c r="J6" s="15"/>
      <c r="K6" s="15"/>
    </row>
    <row r="7" spans="1:1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59.4" customHeight="1">
      <c r="A112" s="20"/>
      <c r="B112" s="109"/>
      <c r="C112" s="110"/>
      <c r="D112" s="110"/>
      <c r="E112" s="109"/>
      <c r="F112" s="110"/>
      <c r="G112" s="110"/>
      <c r="H112" s="37"/>
      <c r="I112" s="38"/>
      <c r="J112" s="39"/>
      <c r="K112" s="15"/>
    </row>
    <row r="113" spans="1:10" ht="23.4" customHeight="1">
      <c r="A113" s="20"/>
      <c r="B113" s="106" t="s">
        <v>47</v>
      </c>
      <c r="C113" s="107"/>
      <c r="D113" s="107"/>
      <c r="E113" s="106" t="s">
        <v>113</v>
      </c>
      <c r="F113" s="111"/>
      <c r="G113" s="111"/>
      <c r="H113" s="106" t="s">
        <v>114</v>
      </c>
      <c r="I113" s="107"/>
      <c r="J113" s="108"/>
    </row>
    <row r="114" spans="1:10">
      <c r="A114" s="17"/>
      <c r="B114" s="1"/>
      <c r="C114" s="15"/>
      <c r="D114" s="15"/>
      <c r="E114" s="15"/>
      <c r="F114" s="15"/>
      <c r="G114" s="15"/>
    </row>
  </sheetData>
  <mergeCells count="8">
    <mergeCell ref="C3:E3"/>
    <mergeCell ref="B1:F1"/>
    <mergeCell ref="B2:F2"/>
    <mergeCell ref="H113:J113"/>
    <mergeCell ref="E112:G112"/>
    <mergeCell ref="B113:D113"/>
    <mergeCell ref="B112:D112"/>
    <mergeCell ref="E113:G113"/>
  </mergeCells>
  <dataValidations count="1">
    <dataValidation allowBlank="1" sqref="B3:B4 D4" xr:uid="{7232927B-1732-41DB-AEB2-84C95088E876}"/>
  </dataValidations>
  <pageMargins left="0.59055118110236215" right="0.59055118110236215" top="0.59055118110236215" bottom="0.59055118110236215" header="0.31496062992125984" footer="0.31496062992125984"/>
  <pageSetup paperSize="9" scale="84" fitToHeight="0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slownie</vt:lpstr>
      <vt:lpstr>Program</vt:lpstr>
      <vt:lpstr>Program cz. 2</vt:lpstr>
      <vt:lpstr>Sprawozdanie</vt:lpstr>
      <vt:lpstr>Program!Obszar_wydruku</vt:lpstr>
      <vt:lpstr>'Program cz.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Paweł Zmuda</cp:lastModifiedBy>
  <cp:lastPrinted>2022-03-08T15:47:22Z</cp:lastPrinted>
  <dcterms:created xsi:type="dcterms:W3CDTF">2009-12-30T09:26:29Z</dcterms:created>
  <dcterms:modified xsi:type="dcterms:W3CDTF">2024-01-28T15:02:58Z</dcterms:modified>
</cp:coreProperties>
</file>